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s://v11-sp.nifi.ru/nd/centre_mezshbudjet/Shared Documents/02. рейтинг субъектов РФ/Работа/2015/I этап/Окончательный вариант/На сайт/"/>
    </mc:Choice>
  </mc:AlternateContent>
  <bookViews>
    <workbookView xWindow="0" yWindow="0" windowWidth="28800" windowHeight="12135" tabRatio="840" activeTab="1"/>
  </bookViews>
  <sheets>
    <sheet name="Рейтинг (Раздел 3)" sheetId="18" r:id="rId1"/>
    <sheet name="Оценка (Раздел 3)" sheetId="5" r:id="rId2"/>
    <sheet name="Методика  (Раздел 3)" sheetId="7" r:id="rId3"/>
    <sheet name="Показатель 3.1" sheetId="1" r:id="rId4"/>
    <sheet name="Показатель 3.2" sheetId="2" r:id="rId5"/>
    <sheet name="Показатель 3.3" sheetId="9" r:id="rId6"/>
    <sheet name="Показатель 3.4" sheetId="10" r:id="rId7"/>
    <sheet name="Показатель 3.5" sheetId="11" r:id="rId8"/>
    <sheet name="Показатель 3.6" sheetId="12" r:id="rId9"/>
    <sheet name="Показатель 3.7" sheetId="13" r:id="rId10"/>
    <sheet name="Показатель 3.8" sheetId="14" r:id="rId11"/>
    <sheet name="Показатель 3.9" sheetId="15" r:id="rId12"/>
    <sheet name="Параметры" sheetId="8" state="hidden" r:id="rId13"/>
  </sheets>
  <externalReferences>
    <externalReference r:id="rId14"/>
  </externalReferences>
  <definedNames>
    <definedName name="_xlnm._FilterDatabase" localSheetId="3" hidden="1">'Показатель 3.1'!$A$9:$I$102</definedName>
    <definedName name="_xlnm._FilterDatabase" localSheetId="4" hidden="1">'Показатель 3.2'!$A$9:$F$102</definedName>
    <definedName name="_xlnm._FilterDatabase" localSheetId="5" hidden="1">'Показатель 3.3'!$A$9:$F$102</definedName>
    <definedName name="_xlnm._FilterDatabase" localSheetId="6" hidden="1">'Показатель 3.4'!$A$9:$F$102</definedName>
    <definedName name="_xlnm._FilterDatabase" localSheetId="7" hidden="1">'Показатель 3.5'!$A$9:$F$102</definedName>
    <definedName name="_xlnm._FilterDatabase" localSheetId="8" hidden="1">'Показатель 3.6'!$A$9:$F$102</definedName>
    <definedName name="_xlnm._FilterDatabase" localSheetId="9" hidden="1">'Показатель 3.7'!$A$9:$F$102</definedName>
    <definedName name="_xlnm._FilterDatabase" localSheetId="10" hidden="1">'Показатель 3.8'!$A$9:$F$102</definedName>
    <definedName name="_xlnm._FilterDatabase" localSheetId="11" hidden="1">'Показатель 3.9'!$A$9:$F$102</definedName>
    <definedName name="Выбор_1.1">'[1]1.1'!$C$5:$C$8</definedName>
    <definedName name="Выбор_3.1">'Показатель 3.1'!$C$5:$C$7</definedName>
    <definedName name="Выбор_3.2" localSheetId="5">'Показатель 3.3'!$D$5:$D$8</definedName>
    <definedName name="Выбор_3.2" localSheetId="6">'Показатель 3.4'!$D$5:$D$8</definedName>
    <definedName name="Выбор_3.2" localSheetId="7">'Показатель 3.5'!$D$5:$D$8</definedName>
    <definedName name="Выбор_3.2" localSheetId="8">'Показатель 3.6'!$D$5:$D$8</definedName>
    <definedName name="Выбор_3.2" localSheetId="9">'Показатель 3.7'!$D$5:$D$7</definedName>
    <definedName name="Выбор_3.2" localSheetId="10">'Показатель 3.8'!$D$5:$D$7</definedName>
    <definedName name="Выбор_3.2" localSheetId="11">'Показатель 3.9'!$D$5:$D$7</definedName>
    <definedName name="Выбор_3.2">'Показатель 3.2'!$D$5:$D$7</definedName>
    <definedName name="Выбор_3.3" localSheetId="6">'Показатель 3.4'!$D$5:$D$8</definedName>
    <definedName name="Выбор_3.3" localSheetId="7">'Показатель 3.5'!$D$5:$D$8</definedName>
    <definedName name="Выбор_3.3" localSheetId="8">'Показатель 3.6'!$D$5:$D$8</definedName>
    <definedName name="Выбор_3.3">'Показатель 3.3'!$D$5:$D$8</definedName>
    <definedName name="Выбор_3.4" localSheetId="7">'Показатель 3.5'!$D$5:$D$8</definedName>
    <definedName name="Выбор_3.4" localSheetId="8">'Показатель 3.6'!$D$5:$D$8</definedName>
    <definedName name="Выбор_3.4">'Показатель 3.4'!$D$5:$D$8</definedName>
    <definedName name="Выбор_3.5" localSheetId="8">'Показатель 3.6'!$D$5:$D$8</definedName>
    <definedName name="Выбор_3.5">'Показатель 3.5'!$D$5:$D$8</definedName>
    <definedName name="Выбор_3.6">'Показатель 3.6'!$D$5:$D$8</definedName>
    <definedName name="Выбор_3.7" localSheetId="10">'Показатель 3.8'!$D$5:$D$7</definedName>
    <definedName name="Выбор_3.7" localSheetId="11">'Показатель 3.9'!$D$5:$D$7</definedName>
    <definedName name="Выбор_3.7">'Показатель 3.7'!$D$5:$D$7</definedName>
    <definedName name="Выбор_3.8" localSheetId="11">'Показатель 3.9'!$D$5:$D$7</definedName>
    <definedName name="Выбор_3.8">'Показатель 3.8'!$D$5:$D$7</definedName>
    <definedName name="_xlnm.Print_Titles" localSheetId="2">'Методика  (Раздел 3)'!$3:$4</definedName>
    <definedName name="_xlnm.Print_Titles" localSheetId="1">'Оценка (Раздел 3)'!$4:$5</definedName>
    <definedName name="_xlnm.Print_Titles" localSheetId="3">'Показатель 3.1'!$4:$7</definedName>
    <definedName name="_xlnm.Print_Titles" localSheetId="4">'Показатель 3.2'!$4:$7</definedName>
    <definedName name="_xlnm.Print_Titles" localSheetId="5">'Показатель 3.3'!$4:$8</definedName>
    <definedName name="_xlnm.Print_Titles" localSheetId="6">'Показатель 3.4'!$4:$8</definedName>
    <definedName name="_xlnm.Print_Titles" localSheetId="7">'Показатель 3.5'!$4:$8</definedName>
    <definedName name="_xlnm.Print_Titles" localSheetId="8">'Показатель 3.6'!$4:$8</definedName>
    <definedName name="_xlnm.Print_Titles" localSheetId="9">'Показатель 3.7'!$4:$7</definedName>
    <definedName name="_xlnm.Print_Titles" localSheetId="10">'Показатель 3.8'!$4:$7</definedName>
    <definedName name="_xlnm.Print_Titles" localSheetId="11">'Показатель 3.9'!$4:$7</definedName>
    <definedName name="_xlnm.Print_Titles" localSheetId="0">'Рейтинг (Раздел 3)'!$4:$5</definedName>
    <definedName name="Коэффициент">Параметры!$B$3:$B$4</definedName>
    <definedName name="_xlnm.Print_Area" localSheetId="2">'Методика  (Раздел 3)'!$A$3:$E$43</definedName>
    <definedName name="_xlnm.Print_Area" localSheetId="1">'Оценка (Раздел 3)'!$A$1:$M$99</definedName>
    <definedName name="_xlnm.Print_Area" localSheetId="3">'Показатель 3.1'!$A$1:$H$102</definedName>
    <definedName name="_xlnm.Print_Area" localSheetId="4">'Показатель 3.2'!$A$1:$F$102</definedName>
    <definedName name="_xlnm.Print_Area" localSheetId="5">'Показатель 3.3'!$A$1:$F$102</definedName>
    <definedName name="_xlnm.Print_Area" localSheetId="6">'Показатель 3.4'!$A$1:$F$102</definedName>
    <definedName name="_xlnm.Print_Area" localSheetId="7">'Показатель 3.5'!$A$1:$F$102</definedName>
    <definedName name="_xlnm.Print_Area" localSheetId="8">'Показатель 3.6'!$A$1:$F$102</definedName>
    <definedName name="_xlnm.Print_Area" localSheetId="9">'Показатель 3.7'!$A$1:$F$102</definedName>
    <definedName name="_xlnm.Print_Area" localSheetId="10">'Показатель 3.8'!$A$1:$F$102</definedName>
    <definedName name="_xlnm.Print_Area" localSheetId="11">'Показатель 3.9'!$A$1:$F$102</definedName>
    <definedName name="_xlnm.Print_Area" localSheetId="0">'Рейтинг (Раздел 3)'!$B$1:$M$90</definedName>
  </definedNames>
  <calcPr calcId="152511"/>
</workbook>
</file>

<file path=xl/calcChain.xml><?xml version="1.0" encoding="utf-8"?>
<calcChain xmlns="http://schemas.openxmlformats.org/spreadsheetml/2006/main">
  <c r="C98" i="5" l="1"/>
  <c r="C94" i="5"/>
  <c r="C90" i="5"/>
  <c r="C85" i="5"/>
  <c r="C84" i="5"/>
  <c r="C82" i="5"/>
  <c r="C81" i="5"/>
  <c r="C76" i="5"/>
  <c r="C72" i="5"/>
  <c r="C69" i="5"/>
  <c r="C66" i="5"/>
  <c r="C65" i="5"/>
  <c r="C63" i="5"/>
  <c r="C61" i="5"/>
  <c r="C60" i="5"/>
  <c r="C59" i="5"/>
  <c r="C56" i="5"/>
  <c r="C55" i="5"/>
  <c r="C54" i="5"/>
  <c r="C53" i="5"/>
  <c r="C51" i="5"/>
  <c r="C49" i="5"/>
  <c r="C48" i="5"/>
  <c r="C45" i="5"/>
  <c r="C43" i="5"/>
  <c r="C42" i="5"/>
  <c r="C41" i="5"/>
  <c r="C39" i="5"/>
  <c r="C36" i="5"/>
  <c r="C34" i="5"/>
  <c r="C31" i="5"/>
  <c r="C24" i="5"/>
  <c r="C22" i="5"/>
  <c r="C19" i="5"/>
  <c r="C17" i="5"/>
  <c r="C14" i="5"/>
  <c r="C10" i="5"/>
  <c r="C95" i="9" l="1"/>
  <c r="C102" i="9"/>
  <c r="M4" i="18" l="1"/>
  <c r="L4" i="18"/>
  <c r="K4" i="18"/>
  <c r="J4" i="18"/>
  <c r="I4" i="18"/>
  <c r="H4" i="18"/>
  <c r="G4" i="18"/>
  <c r="F4" i="18"/>
  <c r="E4" i="18"/>
  <c r="C2" i="18"/>
  <c r="D6" i="14" l="1"/>
  <c r="D5" i="14"/>
  <c r="B3" i="9"/>
  <c r="E99" i="2"/>
  <c r="F96" i="5" s="1"/>
  <c r="F89" i="18" s="1"/>
  <c r="E98" i="2"/>
  <c r="F95" i="5" s="1"/>
  <c r="F51" i="18" s="1"/>
  <c r="E95" i="2"/>
  <c r="F92" i="5" s="1"/>
  <c r="F88" i="18" s="1"/>
  <c r="E94" i="2"/>
  <c r="F91" i="5" s="1"/>
  <c r="F31" i="18" s="1"/>
  <c r="E91" i="2"/>
  <c r="E89" i="2"/>
  <c r="E86" i="2"/>
  <c r="E85" i="2"/>
  <c r="F82" i="5" s="1"/>
  <c r="F20" i="18" s="1"/>
  <c r="E82" i="2"/>
  <c r="F79" i="5" s="1"/>
  <c r="F37" i="18" s="1"/>
  <c r="E81" i="2"/>
  <c r="F78" i="5" s="1"/>
  <c r="F71" i="18" s="1"/>
  <c r="E78" i="2"/>
  <c r="F75" i="5" s="1"/>
  <c r="F84" i="18" s="1"/>
  <c r="E76" i="2"/>
  <c r="F73" i="5" s="1"/>
  <c r="F64" i="18" s="1"/>
  <c r="E73" i="2"/>
  <c r="E72" i="2"/>
  <c r="E68" i="2"/>
  <c r="E67" i="2"/>
  <c r="F64" i="5" s="1"/>
  <c r="F70" i="18" s="1"/>
  <c r="E64" i="2"/>
  <c r="F61" i="5" s="1"/>
  <c r="F47" i="18" s="1"/>
  <c r="E63" i="2"/>
  <c r="F60" i="5" s="1"/>
  <c r="F33" i="18" s="1"/>
  <c r="E60" i="2"/>
  <c r="F57" i="5" s="1"/>
  <c r="F16" i="18" s="1"/>
  <c r="E59" i="2"/>
  <c r="F56" i="5" s="1"/>
  <c r="F83" i="18" s="1"/>
  <c r="E56" i="2"/>
  <c r="F53" i="5" s="1"/>
  <c r="E54" i="2"/>
  <c r="E51" i="2"/>
  <c r="E50" i="2"/>
  <c r="F47" i="5" s="1"/>
  <c r="F81" i="18" s="1"/>
  <c r="E46" i="2"/>
  <c r="E45" i="2"/>
  <c r="F42" i="5" s="1"/>
  <c r="F66" i="18" s="1"/>
  <c r="E42" i="2"/>
  <c r="F39" i="5" s="1"/>
  <c r="F41" i="18" s="1"/>
  <c r="E41" i="2"/>
  <c r="F38" i="5" s="1"/>
  <c r="E37" i="2"/>
  <c r="F34" i="5" s="1"/>
  <c r="F68" i="18" s="1"/>
  <c r="E36" i="2"/>
  <c r="E33" i="2"/>
  <c r="E32" i="2"/>
  <c r="F29" i="5" s="1"/>
  <c r="E29" i="2"/>
  <c r="E27" i="2"/>
  <c r="F24" i="5" s="1"/>
  <c r="F22" i="18" s="1"/>
  <c r="E24" i="2"/>
  <c r="F21" i="5" s="1"/>
  <c r="E23" i="2"/>
  <c r="F20" i="5" s="1"/>
  <c r="F14" i="18" s="1"/>
  <c r="E20" i="2"/>
  <c r="F17" i="5" s="1"/>
  <c r="F67" i="18" s="1"/>
  <c r="E19" i="2"/>
  <c r="E16" i="2"/>
  <c r="E15" i="2"/>
  <c r="F12" i="5" s="1"/>
  <c r="F78" i="18" s="1"/>
  <c r="E12" i="2"/>
  <c r="E11" i="2"/>
  <c r="F8" i="5" s="1"/>
  <c r="C102" i="15"/>
  <c r="C101" i="15"/>
  <c r="C99" i="15"/>
  <c r="C98" i="15"/>
  <c r="C97" i="15"/>
  <c r="C96" i="15"/>
  <c r="C95" i="15"/>
  <c r="C94" i="15"/>
  <c r="C93" i="15"/>
  <c r="C92" i="15"/>
  <c r="C91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6" i="15"/>
  <c r="C75" i="15"/>
  <c r="C74" i="15"/>
  <c r="C73" i="15"/>
  <c r="C72" i="15"/>
  <c r="C71" i="15"/>
  <c r="C69" i="15"/>
  <c r="C68" i="15"/>
  <c r="C67" i="15"/>
  <c r="C66" i="15"/>
  <c r="C65" i="15"/>
  <c r="C64" i="15"/>
  <c r="C63" i="15"/>
  <c r="C62" i="15"/>
  <c r="C61" i="15"/>
  <c r="C60" i="15"/>
  <c r="C59" i="15"/>
  <c r="C58" i="15"/>
  <c r="C57" i="15"/>
  <c r="C56" i="15"/>
  <c r="C54" i="15"/>
  <c r="C53" i="15"/>
  <c r="C52" i="15"/>
  <c r="C51" i="15"/>
  <c r="C50" i="15"/>
  <c r="C49" i="15"/>
  <c r="C48" i="15"/>
  <c r="C46" i="15"/>
  <c r="C45" i="15"/>
  <c r="C44" i="15"/>
  <c r="C43" i="15"/>
  <c r="C42" i="15"/>
  <c r="C41" i="15"/>
  <c r="C39" i="15"/>
  <c r="C38" i="15"/>
  <c r="C37" i="15"/>
  <c r="C36" i="15"/>
  <c r="C35" i="15"/>
  <c r="C34" i="15"/>
  <c r="C33" i="15"/>
  <c r="C32" i="15"/>
  <c r="C31" i="15"/>
  <c r="C30" i="15"/>
  <c r="C29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102" i="14"/>
  <c r="C101" i="14"/>
  <c r="C99" i="14"/>
  <c r="C98" i="14"/>
  <c r="C97" i="14"/>
  <c r="C96" i="14"/>
  <c r="C95" i="14"/>
  <c r="C94" i="14"/>
  <c r="C93" i="14"/>
  <c r="C92" i="14"/>
  <c r="C91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6" i="14"/>
  <c r="C75" i="14"/>
  <c r="C74" i="14"/>
  <c r="C73" i="14"/>
  <c r="C72" i="14"/>
  <c r="C71" i="14"/>
  <c r="C69" i="14"/>
  <c r="C68" i="14"/>
  <c r="C67" i="14"/>
  <c r="C66" i="14"/>
  <c r="C65" i="14"/>
  <c r="C64" i="14"/>
  <c r="C63" i="14"/>
  <c r="C62" i="14"/>
  <c r="C61" i="14"/>
  <c r="C60" i="14"/>
  <c r="C59" i="14"/>
  <c r="C58" i="14"/>
  <c r="C57" i="14"/>
  <c r="C56" i="14"/>
  <c r="C54" i="14"/>
  <c r="C53" i="14"/>
  <c r="C52" i="14"/>
  <c r="C51" i="14"/>
  <c r="C50" i="14"/>
  <c r="C49" i="14"/>
  <c r="C48" i="14"/>
  <c r="C46" i="14"/>
  <c r="C45" i="14"/>
  <c r="C44" i="14"/>
  <c r="C43" i="14"/>
  <c r="C42" i="14"/>
  <c r="C41" i="14"/>
  <c r="C39" i="14"/>
  <c r="C38" i="14"/>
  <c r="C37" i="14"/>
  <c r="C36" i="14"/>
  <c r="C35" i="14"/>
  <c r="C34" i="14"/>
  <c r="C33" i="14"/>
  <c r="C32" i="14"/>
  <c r="C31" i="14"/>
  <c r="C30" i="14"/>
  <c r="C29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102" i="13"/>
  <c r="C101" i="13"/>
  <c r="C99" i="13"/>
  <c r="C98" i="13"/>
  <c r="C97" i="13"/>
  <c r="C96" i="13"/>
  <c r="C95" i="13"/>
  <c r="C94" i="13"/>
  <c r="C93" i="13"/>
  <c r="C92" i="13"/>
  <c r="C91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6" i="13"/>
  <c r="C75" i="13"/>
  <c r="C74" i="13"/>
  <c r="C73" i="13"/>
  <c r="C72" i="13"/>
  <c r="C71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4" i="13"/>
  <c r="C53" i="13"/>
  <c r="C52" i="13"/>
  <c r="C51" i="13"/>
  <c r="C50" i="13"/>
  <c r="C49" i="13"/>
  <c r="C48" i="13"/>
  <c r="C46" i="13"/>
  <c r="C45" i="13"/>
  <c r="C44" i="13"/>
  <c r="C43" i="13"/>
  <c r="C42" i="13"/>
  <c r="C41" i="13"/>
  <c r="C39" i="13"/>
  <c r="C38" i="13"/>
  <c r="C37" i="13"/>
  <c r="C36" i="13"/>
  <c r="C35" i="13"/>
  <c r="C34" i="13"/>
  <c r="C33" i="13"/>
  <c r="C32" i="13"/>
  <c r="C31" i="13"/>
  <c r="C30" i="13"/>
  <c r="C29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102" i="12"/>
  <c r="C101" i="12"/>
  <c r="C99" i="12"/>
  <c r="C98" i="12"/>
  <c r="C97" i="12"/>
  <c r="C96" i="12"/>
  <c r="C95" i="12"/>
  <c r="C94" i="12"/>
  <c r="C93" i="12"/>
  <c r="C92" i="12"/>
  <c r="C91" i="12"/>
  <c r="C89" i="12"/>
  <c r="C88" i="12"/>
  <c r="C87" i="12"/>
  <c r="C86" i="12"/>
  <c r="C85" i="12"/>
  <c r="C84" i="12"/>
  <c r="C83" i="12"/>
  <c r="C82" i="12"/>
  <c r="C81" i="12"/>
  <c r="C80" i="12"/>
  <c r="C79" i="12"/>
  <c r="C78" i="12"/>
  <c r="C76" i="12"/>
  <c r="C75" i="12"/>
  <c r="C74" i="12"/>
  <c r="C73" i="12"/>
  <c r="C72" i="12"/>
  <c r="C71" i="12"/>
  <c r="C69" i="12"/>
  <c r="C68" i="12"/>
  <c r="C67" i="12"/>
  <c r="C66" i="12"/>
  <c r="C65" i="12"/>
  <c r="C64" i="12"/>
  <c r="C63" i="12"/>
  <c r="C62" i="12"/>
  <c r="C61" i="12"/>
  <c r="C60" i="12"/>
  <c r="C59" i="12"/>
  <c r="C58" i="12"/>
  <c r="C57" i="12"/>
  <c r="C56" i="12"/>
  <c r="C54" i="12"/>
  <c r="C53" i="12"/>
  <c r="C52" i="12"/>
  <c r="C51" i="12"/>
  <c r="C50" i="12"/>
  <c r="C49" i="12"/>
  <c r="C48" i="12"/>
  <c r="C46" i="12"/>
  <c r="C45" i="12"/>
  <c r="C44" i="12"/>
  <c r="C43" i="12"/>
  <c r="C42" i="12"/>
  <c r="C41" i="12"/>
  <c r="C39" i="12"/>
  <c r="C38" i="12"/>
  <c r="C37" i="12"/>
  <c r="C36" i="12"/>
  <c r="C35" i="12"/>
  <c r="C34" i="12"/>
  <c r="C33" i="12"/>
  <c r="C32" i="12"/>
  <c r="C31" i="12"/>
  <c r="C30" i="12"/>
  <c r="C29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102" i="11"/>
  <c r="C101" i="11"/>
  <c r="C99" i="11"/>
  <c r="C98" i="11"/>
  <c r="C97" i="11"/>
  <c r="C96" i="11"/>
  <c r="C95" i="11"/>
  <c r="C94" i="11"/>
  <c r="C93" i="11"/>
  <c r="C92" i="11"/>
  <c r="C91" i="11"/>
  <c r="C89" i="11"/>
  <c r="C88" i="11"/>
  <c r="C87" i="11"/>
  <c r="C86" i="11"/>
  <c r="C85" i="11"/>
  <c r="C84" i="11"/>
  <c r="C83" i="11"/>
  <c r="C82" i="11"/>
  <c r="C81" i="11"/>
  <c r="C80" i="11"/>
  <c r="C79" i="11"/>
  <c r="C78" i="11"/>
  <c r="C76" i="11"/>
  <c r="C75" i="11"/>
  <c r="C74" i="11"/>
  <c r="C73" i="11"/>
  <c r="C72" i="11"/>
  <c r="C71" i="11"/>
  <c r="C69" i="11"/>
  <c r="C68" i="11"/>
  <c r="C67" i="11"/>
  <c r="C66" i="11"/>
  <c r="C65" i="11"/>
  <c r="C64" i="11"/>
  <c r="C63" i="11"/>
  <c r="C62" i="11"/>
  <c r="C61" i="11"/>
  <c r="C60" i="11"/>
  <c r="C59" i="11"/>
  <c r="C58" i="11"/>
  <c r="C57" i="11"/>
  <c r="C56" i="11"/>
  <c r="C54" i="11"/>
  <c r="C53" i="11"/>
  <c r="C52" i="11"/>
  <c r="C51" i="11"/>
  <c r="C50" i="11"/>
  <c r="C49" i="11"/>
  <c r="C48" i="11"/>
  <c r="C46" i="11"/>
  <c r="C45" i="11"/>
  <c r="C44" i="11"/>
  <c r="C43" i="11"/>
  <c r="C42" i="11"/>
  <c r="C41" i="11"/>
  <c r="C39" i="11"/>
  <c r="C38" i="11"/>
  <c r="C37" i="11"/>
  <c r="C36" i="11"/>
  <c r="C35" i="11"/>
  <c r="C34" i="11"/>
  <c r="C33" i="11"/>
  <c r="C32" i="11"/>
  <c r="C31" i="11"/>
  <c r="C30" i="11"/>
  <c r="C29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102" i="10"/>
  <c r="C101" i="10"/>
  <c r="C99" i="10"/>
  <c r="C98" i="10"/>
  <c r="C97" i="10"/>
  <c r="C96" i="10"/>
  <c r="C95" i="10"/>
  <c r="C94" i="10"/>
  <c r="C93" i="10"/>
  <c r="C92" i="10"/>
  <c r="C91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6" i="10"/>
  <c r="C75" i="10"/>
  <c r="C74" i="10"/>
  <c r="C73" i="10"/>
  <c r="C72" i="10"/>
  <c r="C71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4" i="10"/>
  <c r="C53" i="10"/>
  <c r="C52" i="10"/>
  <c r="C51" i="10"/>
  <c r="C50" i="10"/>
  <c r="C49" i="10"/>
  <c r="C48" i="10"/>
  <c r="C46" i="10"/>
  <c r="C45" i="10"/>
  <c r="C44" i="10"/>
  <c r="C43" i="10"/>
  <c r="C42" i="10"/>
  <c r="C41" i="10"/>
  <c r="C39" i="10"/>
  <c r="C38" i="10"/>
  <c r="C37" i="10"/>
  <c r="C36" i="10"/>
  <c r="C35" i="10"/>
  <c r="C34" i="10"/>
  <c r="C33" i="10"/>
  <c r="C32" i="10"/>
  <c r="C31" i="10"/>
  <c r="C30" i="10"/>
  <c r="C29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101" i="9"/>
  <c r="C99" i="9"/>
  <c r="C98" i="9"/>
  <c r="C97" i="9"/>
  <c r="C96" i="9"/>
  <c r="C94" i="9"/>
  <c r="C93" i="9"/>
  <c r="C92" i="9"/>
  <c r="C91" i="9"/>
  <c r="C89" i="9"/>
  <c r="C88" i="9"/>
  <c r="C87" i="9"/>
  <c r="C86" i="9"/>
  <c r="C85" i="9"/>
  <c r="C84" i="9"/>
  <c r="C83" i="9"/>
  <c r="C82" i="9"/>
  <c r="C81" i="9"/>
  <c r="C80" i="9"/>
  <c r="C79" i="9"/>
  <c r="C78" i="9"/>
  <c r="C76" i="9"/>
  <c r="C75" i="9"/>
  <c r="C74" i="9"/>
  <c r="C73" i="9"/>
  <c r="C72" i="9"/>
  <c r="C71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4" i="9"/>
  <c r="C53" i="9"/>
  <c r="C52" i="9"/>
  <c r="C51" i="9"/>
  <c r="C50" i="9"/>
  <c r="C49" i="9"/>
  <c r="C48" i="9"/>
  <c r="C46" i="9"/>
  <c r="C45" i="9"/>
  <c r="C44" i="9"/>
  <c r="C43" i="9"/>
  <c r="C42" i="9"/>
  <c r="C41" i="9"/>
  <c r="C39" i="9"/>
  <c r="C38" i="9"/>
  <c r="C37" i="9"/>
  <c r="C36" i="9"/>
  <c r="C35" i="9"/>
  <c r="C34" i="9"/>
  <c r="C33" i="9"/>
  <c r="C32" i="9"/>
  <c r="C31" i="9"/>
  <c r="C30" i="9"/>
  <c r="C29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D7" i="9"/>
  <c r="D6" i="9"/>
  <c r="D5" i="9"/>
  <c r="C13" i="2"/>
  <c r="C5" i="1"/>
  <c r="C10" i="2"/>
  <c r="C102" i="2"/>
  <c r="C101" i="2"/>
  <c r="C99" i="2"/>
  <c r="C98" i="2"/>
  <c r="C97" i="2"/>
  <c r="C96" i="2"/>
  <c r="C95" i="2"/>
  <c r="C94" i="2"/>
  <c r="C93" i="2"/>
  <c r="C92" i="2"/>
  <c r="C91" i="2"/>
  <c r="C79" i="2"/>
  <c r="C80" i="2"/>
  <c r="C81" i="2"/>
  <c r="C82" i="2"/>
  <c r="C83" i="2"/>
  <c r="C84" i="2"/>
  <c r="C85" i="2"/>
  <c r="C86" i="2"/>
  <c r="C87" i="2"/>
  <c r="C88" i="2"/>
  <c r="C89" i="2"/>
  <c r="C78" i="2"/>
  <c r="C76" i="2"/>
  <c r="C75" i="2"/>
  <c r="C74" i="2"/>
  <c r="C73" i="2"/>
  <c r="C72" i="2"/>
  <c r="C71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56" i="2"/>
  <c r="C49" i="2"/>
  <c r="C50" i="2"/>
  <c r="C51" i="2"/>
  <c r="C52" i="2"/>
  <c r="C53" i="2"/>
  <c r="C54" i="2"/>
  <c r="C48" i="2"/>
  <c r="C46" i="2"/>
  <c r="C45" i="2"/>
  <c r="C44" i="2"/>
  <c r="C43" i="2"/>
  <c r="C42" i="2"/>
  <c r="C41" i="2"/>
  <c r="C39" i="2"/>
  <c r="C38" i="2"/>
  <c r="C37" i="2"/>
  <c r="C36" i="2"/>
  <c r="C35" i="2"/>
  <c r="C34" i="2"/>
  <c r="C33" i="2"/>
  <c r="C32" i="2"/>
  <c r="C31" i="2"/>
  <c r="C30" i="2"/>
  <c r="C29" i="2"/>
  <c r="C11" i="2"/>
  <c r="C12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E13" i="1"/>
  <c r="G13" i="1" s="1"/>
  <c r="E14" i="1"/>
  <c r="G14" i="1" s="1"/>
  <c r="E11" i="5" s="1"/>
  <c r="E77" i="18" s="1"/>
  <c r="E17" i="1"/>
  <c r="G17" i="1" s="1"/>
  <c r="E14" i="5" s="1"/>
  <c r="E53" i="18" s="1"/>
  <c r="E18" i="1"/>
  <c r="G18" i="1" s="1"/>
  <c r="E15" i="5" s="1"/>
  <c r="E34" i="18" s="1"/>
  <c r="E21" i="1"/>
  <c r="G21" i="1" s="1"/>
  <c r="E18" i="5" s="1"/>
  <c r="E35" i="18" s="1"/>
  <c r="E22" i="1"/>
  <c r="G22" i="1" s="1"/>
  <c r="E19" i="5" s="1"/>
  <c r="E42" i="18" s="1"/>
  <c r="E25" i="1"/>
  <c r="G25" i="1" s="1"/>
  <c r="E22" i="5" s="1"/>
  <c r="E26" i="1"/>
  <c r="G26" i="1" s="1"/>
  <c r="E23" i="5" s="1"/>
  <c r="E55" i="18" s="1"/>
  <c r="C4" i="1"/>
  <c r="C6" i="1"/>
  <c r="B3" i="15"/>
  <c r="B3" i="13"/>
  <c r="B3" i="11"/>
  <c r="B3" i="10"/>
  <c r="B3" i="2"/>
  <c r="B3" i="5"/>
  <c r="M4" i="5"/>
  <c r="D6" i="15"/>
  <c r="D5" i="15"/>
  <c r="E99" i="15" s="1"/>
  <c r="M96" i="5" s="1"/>
  <c r="M89" i="18" s="1"/>
  <c r="D4" i="15"/>
  <c r="L4" i="5"/>
  <c r="K4" i="5"/>
  <c r="J4" i="5"/>
  <c r="I4" i="5"/>
  <c r="H4" i="5"/>
  <c r="G4" i="5"/>
  <c r="F4" i="5"/>
  <c r="E4" i="5"/>
  <c r="E102" i="14"/>
  <c r="L99" i="5" s="1"/>
  <c r="L90" i="18" s="1"/>
  <c r="E101" i="14"/>
  <c r="L98" i="5"/>
  <c r="L65" i="18" s="1"/>
  <c r="E99" i="14"/>
  <c r="L96" i="5" s="1"/>
  <c r="L89" i="18" s="1"/>
  <c r="E98" i="14"/>
  <c r="L95" i="5"/>
  <c r="L51" i="18" s="1"/>
  <c r="E97" i="14"/>
  <c r="L94" i="5" s="1"/>
  <c r="L46" i="18" s="1"/>
  <c r="E96" i="14"/>
  <c r="L93" i="5" s="1"/>
  <c r="L32" i="18" s="1"/>
  <c r="E95" i="14"/>
  <c r="L92" i="5"/>
  <c r="L88" i="18" s="1"/>
  <c r="E93" i="14"/>
  <c r="L90" i="5"/>
  <c r="L60" i="18" s="1"/>
  <c r="E91" i="14"/>
  <c r="L88" i="5"/>
  <c r="L87" i="18" s="1"/>
  <c r="E88" i="14"/>
  <c r="L85" i="5"/>
  <c r="L13" i="18" s="1"/>
  <c r="E87" i="14"/>
  <c r="L84" i="5" s="1"/>
  <c r="L75" i="18" s="1"/>
  <c r="E81" i="14"/>
  <c r="L78" i="5"/>
  <c r="L71" i="18" s="1"/>
  <c r="E79" i="14"/>
  <c r="L76" i="5"/>
  <c r="L59" i="18" s="1"/>
  <c r="E76" i="14"/>
  <c r="L73" i="5"/>
  <c r="L64" i="18" s="1"/>
  <c r="E74" i="14"/>
  <c r="L71" i="5"/>
  <c r="L49" i="18" s="1"/>
  <c r="E72" i="14"/>
  <c r="L69" i="5"/>
  <c r="L45" i="18" s="1"/>
  <c r="E71" i="14"/>
  <c r="L68" i="5" s="1"/>
  <c r="L63" i="18" s="1"/>
  <c r="E56" i="14"/>
  <c r="L53" i="5"/>
  <c r="L10" i="18" s="1"/>
  <c r="E53" i="14"/>
  <c r="L50" i="5"/>
  <c r="L82" i="18" s="1"/>
  <c r="E51" i="14"/>
  <c r="L48" i="5"/>
  <c r="L58" i="18" s="1"/>
  <c r="E50" i="14"/>
  <c r="L47" i="5" s="1"/>
  <c r="L81" i="18" s="1"/>
  <c r="E49" i="14"/>
  <c r="L46" i="5"/>
  <c r="L80" i="18" s="1"/>
  <c r="E45" i="14"/>
  <c r="L42" i="5" s="1"/>
  <c r="L66" i="18" s="1"/>
  <c r="E42" i="14"/>
  <c r="L39" i="5"/>
  <c r="L41" i="18" s="1"/>
  <c r="E39" i="14"/>
  <c r="L36" i="5"/>
  <c r="L79" i="18" s="1"/>
  <c r="E38" i="14"/>
  <c r="L35" i="5" s="1"/>
  <c r="L21" i="18" s="1"/>
  <c r="E37" i="14"/>
  <c r="L34" i="5"/>
  <c r="L68" i="18" s="1"/>
  <c r="E36" i="14"/>
  <c r="L33" i="5" s="1"/>
  <c r="L23" i="18" s="1"/>
  <c r="E35" i="14"/>
  <c r="L32" i="5"/>
  <c r="L18" i="18" s="1"/>
  <c r="E34" i="14"/>
  <c r="L31" i="5" s="1"/>
  <c r="L43" i="18" s="1"/>
  <c r="E29" i="14"/>
  <c r="L26" i="5"/>
  <c r="L56" i="18" s="1"/>
  <c r="E27" i="14"/>
  <c r="L24" i="5" s="1"/>
  <c r="E13" i="14"/>
  <c r="L10" i="5"/>
  <c r="L27" i="18" s="1"/>
  <c r="D4" i="14"/>
  <c r="E97" i="13"/>
  <c r="K94" i="5"/>
  <c r="K46" i="18" s="1"/>
  <c r="E89" i="13"/>
  <c r="K86" i="5"/>
  <c r="E85" i="13"/>
  <c r="K82" i="5"/>
  <c r="K20" i="18" s="1"/>
  <c r="E81" i="13"/>
  <c r="K78" i="5" s="1"/>
  <c r="K71" i="18" s="1"/>
  <c r="E80" i="13"/>
  <c r="K77" i="5"/>
  <c r="K85" i="18" s="1"/>
  <c r="E76" i="13"/>
  <c r="K73" i="5" s="1"/>
  <c r="K64" i="18" s="1"/>
  <c r="E72" i="13"/>
  <c r="K69" i="5" s="1"/>
  <c r="K45" i="18" s="1"/>
  <c r="E71" i="13"/>
  <c r="K68" i="5"/>
  <c r="K63" i="18" s="1"/>
  <c r="E63" i="13"/>
  <c r="K60" i="5" s="1"/>
  <c r="E62" i="13"/>
  <c r="K59" i="5" s="1"/>
  <c r="E59" i="13"/>
  <c r="K56" i="5"/>
  <c r="K83" i="18" s="1"/>
  <c r="E54" i="13"/>
  <c r="K51" i="5" s="1"/>
  <c r="K44" i="18" s="1"/>
  <c r="E53" i="13"/>
  <c r="K50" i="5"/>
  <c r="K82" i="18" s="1"/>
  <c r="E50" i="13"/>
  <c r="K47" i="5" s="1"/>
  <c r="K81" i="18" s="1"/>
  <c r="E45" i="13"/>
  <c r="K42" i="5"/>
  <c r="K66" i="18" s="1"/>
  <c r="E44" i="13"/>
  <c r="K41" i="5" s="1"/>
  <c r="K38" i="18" s="1"/>
  <c r="E41" i="13"/>
  <c r="K38" i="5"/>
  <c r="K6" i="18" s="1"/>
  <c r="E36" i="13"/>
  <c r="K33" i="5" s="1"/>
  <c r="K23" i="18" s="1"/>
  <c r="E35" i="13"/>
  <c r="K32" i="5"/>
  <c r="K18" i="18" s="1"/>
  <c r="E32" i="13"/>
  <c r="K29" i="5" s="1"/>
  <c r="K24" i="18" s="1"/>
  <c r="E27" i="13"/>
  <c r="K24" i="5" s="1"/>
  <c r="K22" i="18" s="1"/>
  <c r="E26" i="13"/>
  <c r="K23" i="5"/>
  <c r="K55" i="18" s="1"/>
  <c r="E19" i="13"/>
  <c r="K16" i="5"/>
  <c r="K11" i="18" s="1"/>
  <c r="E15" i="13"/>
  <c r="K12" i="5"/>
  <c r="K78" i="18" s="1"/>
  <c r="E10" i="13"/>
  <c r="K7" i="5"/>
  <c r="K76" i="18" s="1"/>
  <c r="D6" i="13"/>
  <c r="D5" i="13"/>
  <c r="E98" i="13" s="1"/>
  <c r="K95" i="5" s="1"/>
  <c r="K51" i="18" s="1"/>
  <c r="E101" i="13"/>
  <c r="K98" i="5"/>
  <c r="K65" i="18" s="1"/>
  <c r="D4" i="13"/>
  <c r="D7" i="12"/>
  <c r="D6" i="12"/>
  <c r="D5" i="12"/>
  <c r="E99" i="12"/>
  <c r="J96" i="5"/>
  <c r="J89" i="18" s="1"/>
  <c r="D4" i="12"/>
  <c r="D7" i="11"/>
  <c r="D6" i="11"/>
  <c r="D5" i="11"/>
  <c r="D4" i="11"/>
  <c r="D7" i="10"/>
  <c r="D6" i="10"/>
  <c r="D5" i="10"/>
  <c r="E102" i="10"/>
  <c r="D4" i="10"/>
  <c r="B14" i="7"/>
  <c r="D4" i="9"/>
  <c r="B10" i="7"/>
  <c r="D4" i="2"/>
  <c r="D6" i="2"/>
  <c r="D5" i="2"/>
  <c r="E102" i="2" s="1"/>
  <c r="F99" i="5" s="1"/>
  <c r="F90" i="18" s="1"/>
  <c r="E10" i="5"/>
  <c r="E27" i="18" s="1"/>
  <c r="H99" i="5"/>
  <c r="E61" i="15"/>
  <c r="M58" i="5" s="1"/>
  <c r="E14" i="13"/>
  <c r="K11" i="5"/>
  <c r="K77" i="18" s="1"/>
  <c r="E22" i="13"/>
  <c r="K19" i="5"/>
  <c r="K42" i="18" s="1"/>
  <c r="E31" i="13"/>
  <c r="K28" i="5"/>
  <c r="K29" i="18" s="1"/>
  <c r="E39" i="13"/>
  <c r="K36" i="5"/>
  <c r="K79" i="18" s="1"/>
  <c r="E49" i="13"/>
  <c r="K46" i="5"/>
  <c r="K80" i="18" s="1"/>
  <c r="E58" i="13"/>
  <c r="K55" i="5"/>
  <c r="K62" i="18" s="1"/>
  <c r="E66" i="13"/>
  <c r="K63" i="5"/>
  <c r="K36" i="18" s="1"/>
  <c r="E75" i="13"/>
  <c r="K72" i="5"/>
  <c r="K9" i="18" s="1"/>
  <c r="E84" i="13"/>
  <c r="K81" i="5"/>
  <c r="K8" i="18" s="1"/>
  <c r="E93" i="13"/>
  <c r="K90" i="5"/>
  <c r="K60" i="18" s="1"/>
  <c r="E102" i="13"/>
  <c r="K99" i="5"/>
  <c r="K90" i="18" s="1"/>
  <c r="E17" i="12"/>
  <c r="J14" i="5"/>
  <c r="J53" i="18" s="1"/>
  <c r="E25" i="12"/>
  <c r="J22" i="5" s="1"/>
  <c r="J30" i="18" s="1"/>
  <c r="E34" i="12"/>
  <c r="J31" i="5" s="1"/>
  <c r="J43" i="18" s="1"/>
  <c r="E43" i="12"/>
  <c r="J40" i="5" s="1"/>
  <c r="J7" i="18" s="1"/>
  <c r="E52" i="12"/>
  <c r="J49" i="5" s="1"/>
  <c r="J69" i="18" s="1"/>
  <c r="E61" i="12"/>
  <c r="J58" i="5" s="1"/>
  <c r="J73" i="18" s="1"/>
  <c r="E69" i="12"/>
  <c r="J66" i="5"/>
  <c r="J25" i="18" s="1"/>
  <c r="E79" i="12"/>
  <c r="J76" i="5" s="1"/>
  <c r="J59" i="18" s="1"/>
  <c r="E87" i="12"/>
  <c r="J84" i="5"/>
  <c r="J75" i="18" s="1"/>
  <c r="E96" i="12"/>
  <c r="J93" i="5" s="1"/>
  <c r="J32" i="18" s="1"/>
  <c r="E10" i="12"/>
  <c r="J7" i="5" s="1"/>
  <c r="J76" i="18" s="1"/>
  <c r="E18" i="12"/>
  <c r="J15" i="5" s="1"/>
  <c r="J34" i="18" s="1"/>
  <c r="E26" i="12"/>
  <c r="J23" i="5" s="1"/>
  <c r="J55" i="18" s="1"/>
  <c r="E35" i="12"/>
  <c r="J32" i="5" s="1"/>
  <c r="J18" i="18" s="1"/>
  <c r="E44" i="12"/>
  <c r="J41" i="5"/>
  <c r="J38" i="18" s="1"/>
  <c r="E53" i="12"/>
  <c r="J50" i="5" s="1"/>
  <c r="J82" i="18" s="1"/>
  <c r="E62" i="12"/>
  <c r="J59" i="5"/>
  <c r="J26" i="18" s="1"/>
  <c r="E71" i="12"/>
  <c r="J68" i="5" s="1"/>
  <c r="J63" i="18" s="1"/>
  <c r="E80" i="12"/>
  <c r="J77" i="5" s="1"/>
  <c r="J85" i="18" s="1"/>
  <c r="E88" i="12"/>
  <c r="J85" i="5" s="1"/>
  <c r="J13" i="18" s="1"/>
  <c r="E97" i="12"/>
  <c r="J94" i="5" s="1"/>
  <c r="J46" i="18" s="1"/>
  <c r="E13" i="12"/>
  <c r="J10" i="5" s="1"/>
  <c r="J27" i="18" s="1"/>
  <c r="E21" i="12"/>
  <c r="J18" i="5"/>
  <c r="J35" i="18" s="1"/>
  <c r="E30" i="12"/>
  <c r="J27" i="5" s="1"/>
  <c r="J28" i="18" s="1"/>
  <c r="E38" i="12"/>
  <c r="J35" i="5"/>
  <c r="J21" i="18" s="1"/>
  <c r="E48" i="12"/>
  <c r="J45" i="5" s="1"/>
  <c r="J61" i="18" s="1"/>
  <c r="E57" i="12"/>
  <c r="J54" i="5" s="1"/>
  <c r="J52" i="18" s="1"/>
  <c r="E65" i="12"/>
  <c r="J62" i="5" s="1"/>
  <c r="J17" i="18" s="1"/>
  <c r="E74" i="12"/>
  <c r="J71" i="5" s="1"/>
  <c r="J49" i="18" s="1"/>
  <c r="E83" i="12"/>
  <c r="J80" i="5" s="1"/>
  <c r="J86" i="18" s="1"/>
  <c r="E92" i="12"/>
  <c r="J89" i="5"/>
  <c r="J50" i="18" s="1"/>
  <c r="E101" i="12"/>
  <c r="J98" i="5" s="1"/>
  <c r="J65" i="18" s="1"/>
  <c r="E14" i="12"/>
  <c r="J11" i="5"/>
  <c r="J77" i="18" s="1"/>
  <c r="E22" i="12"/>
  <c r="J19" i="5" s="1"/>
  <c r="J42" i="18" s="1"/>
  <c r="E31" i="12"/>
  <c r="J28" i="5" s="1"/>
  <c r="E39" i="12"/>
  <c r="J36" i="5" s="1"/>
  <c r="J79" i="18" s="1"/>
  <c r="E49" i="12"/>
  <c r="J46" i="5" s="1"/>
  <c r="J80" i="18" s="1"/>
  <c r="E58" i="12"/>
  <c r="J55" i="5" s="1"/>
  <c r="J62" i="18" s="1"/>
  <c r="E66" i="12"/>
  <c r="J63" i="5" s="1"/>
  <c r="J36" i="18" s="1"/>
  <c r="E75" i="12"/>
  <c r="J72" i="5" s="1"/>
  <c r="J9" i="18" s="1"/>
  <c r="E84" i="12"/>
  <c r="J81" i="5" s="1"/>
  <c r="J8" i="18" s="1"/>
  <c r="E93" i="12"/>
  <c r="J90" i="5" s="1"/>
  <c r="J60" i="18" s="1"/>
  <c r="E102" i="12"/>
  <c r="J99" i="5" s="1"/>
  <c r="J90" i="18" s="1"/>
  <c r="E101" i="11"/>
  <c r="I98" i="5" s="1"/>
  <c r="E41" i="11"/>
  <c r="I38" i="5" s="1"/>
  <c r="I6" i="18" s="1"/>
  <c r="E49" i="15"/>
  <c r="M46" i="5" s="1"/>
  <c r="M80" i="18" s="1"/>
  <c r="E58" i="15"/>
  <c r="M55" i="5" s="1"/>
  <c r="M62" i="18" s="1"/>
  <c r="E66" i="15"/>
  <c r="M63" i="5" s="1"/>
  <c r="M36" i="18" s="1"/>
  <c r="E75" i="15"/>
  <c r="M72" i="5" s="1"/>
  <c r="M9" i="18" s="1"/>
  <c r="E84" i="15"/>
  <c r="M81" i="5" s="1"/>
  <c r="M8" i="18" s="1"/>
  <c r="E93" i="15"/>
  <c r="M90" i="5" s="1"/>
  <c r="E102" i="15"/>
  <c r="M99" i="5" s="1"/>
  <c r="E29" i="15"/>
  <c r="M26" i="5" s="1"/>
  <c r="M56" i="18" s="1"/>
  <c r="E37" i="15"/>
  <c r="M34" i="5" s="1"/>
  <c r="M68" i="18" s="1"/>
  <c r="E46" i="15"/>
  <c r="M43" i="5" s="1"/>
  <c r="M74" i="18" s="1"/>
  <c r="E56" i="15"/>
  <c r="M53" i="5" s="1"/>
  <c r="M10" i="18" s="1"/>
  <c r="E86" i="15"/>
  <c r="M83" i="5" s="1"/>
  <c r="M72" i="18" s="1"/>
  <c r="E95" i="15"/>
  <c r="M92" i="5" s="1"/>
  <c r="M88" i="18" s="1"/>
  <c r="E12" i="13"/>
  <c r="K9" i="5" s="1"/>
  <c r="K12" i="18" s="1"/>
  <c r="E16" i="13"/>
  <c r="K13" i="5"/>
  <c r="K54" i="18" s="1"/>
  <c r="E20" i="13"/>
  <c r="K17" i="5" s="1"/>
  <c r="K67" i="18" s="1"/>
  <c r="E24" i="13"/>
  <c r="K21" i="5"/>
  <c r="K40" i="18" s="1"/>
  <c r="E29" i="13"/>
  <c r="K26" i="5" s="1"/>
  <c r="K56" i="18" s="1"/>
  <c r="E33" i="13"/>
  <c r="K30" i="5"/>
  <c r="K57" i="18" s="1"/>
  <c r="E37" i="13"/>
  <c r="K34" i="5" s="1"/>
  <c r="K68" i="18" s="1"/>
  <c r="E42" i="13"/>
  <c r="K39" i="5"/>
  <c r="K41" i="18" s="1"/>
  <c r="E46" i="13"/>
  <c r="K43" i="5" s="1"/>
  <c r="K74" i="18" s="1"/>
  <c r="E51" i="13"/>
  <c r="K48" i="5"/>
  <c r="K58" i="18" s="1"/>
  <c r="E56" i="13"/>
  <c r="K53" i="5" s="1"/>
  <c r="E60" i="13"/>
  <c r="K57" i="5"/>
  <c r="K16" i="18" s="1"/>
  <c r="E64" i="13"/>
  <c r="K61" i="5"/>
  <c r="K47" i="18" s="1"/>
  <c r="E68" i="13"/>
  <c r="K65" i="5" s="1"/>
  <c r="K19" i="18" s="1"/>
  <c r="E73" i="13"/>
  <c r="K70" i="5"/>
  <c r="K48" i="18" s="1"/>
  <c r="E78" i="13"/>
  <c r="K75" i="5" s="1"/>
  <c r="K84" i="18" s="1"/>
  <c r="E82" i="13"/>
  <c r="K79" i="5"/>
  <c r="K37" i="18" s="1"/>
  <c r="E86" i="13"/>
  <c r="K83" i="5" s="1"/>
  <c r="K72" i="18" s="1"/>
  <c r="E91" i="13"/>
  <c r="K88" i="5"/>
  <c r="K87" i="18" s="1"/>
  <c r="E95" i="13"/>
  <c r="K92" i="5" s="1"/>
  <c r="K88" i="18" s="1"/>
  <c r="E99" i="13"/>
  <c r="K96" i="5"/>
  <c r="K89" i="18" s="1"/>
  <c r="E13" i="13"/>
  <c r="K10" i="5" s="1"/>
  <c r="K27" i="18" s="1"/>
  <c r="E17" i="13"/>
  <c r="K14" i="5"/>
  <c r="K53" i="18" s="1"/>
  <c r="E21" i="13"/>
  <c r="K18" i="5" s="1"/>
  <c r="K35" i="18" s="1"/>
  <c r="E25" i="13"/>
  <c r="K22" i="5"/>
  <c r="K30" i="18" s="1"/>
  <c r="E30" i="13"/>
  <c r="K27" i="5" s="1"/>
  <c r="K28" i="18" s="1"/>
  <c r="E34" i="13"/>
  <c r="K31" i="5"/>
  <c r="K43" i="18" s="1"/>
  <c r="E38" i="13"/>
  <c r="K35" i="5" s="1"/>
  <c r="K21" i="18" s="1"/>
  <c r="E43" i="13"/>
  <c r="K40" i="5"/>
  <c r="K7" i="18" s="1"/>
  <c r="E48" i="13"/>
  <c r="K45" i="5" s="1"/>
  <c r="K61" i="18" s="1"/>
  <c r="E52" i="13"/>
  <c r="K49" i="5"/>
  <c r="K69" i="18" s="1"/>
  <c r="E57" i="13"/>
  <c r="K54" i="5" s="1"/>
  <c r="K52" i="18" s="1"/>
  <c r="E61" i="13"/>
  <c r="K58" i="5"/>
  <c r="K73" i="18" s="1"/>
  <c r="E65" i="13"/>
  <c r="K62" i="5" s="1"/>
  <c r="E69" i="13"/>
  <c r="K66" i="5"/>
  <c r="K25" i="18" s="1"/>
  <c r="E74" i="13"/>
  <c r="K71" i="5" s="1"/>
  <c r="K49" i="18" s="1"/>
  <c r="E79" i="13"/>
  <c r="K76" i="5"/>
  <c r="K59" i="18" s="1"/>
  <c r="E83" i="13"/>
  <c r="K80" i="5" s="1"/>
  <c r="K86" i="18" s="1"/>
  <c r="E87" i="13"/>
  <c r="K84" i="5"/>
  <c r="K75" i="18" s="1"/>
  <c r="E92" i="13"/>
  <c r="K89" i="5" s="1"/>
  <c r="K50" i="18" s="1"/>
  <c r="E96" i="13"/>
  <c r="K93" i="5"/>
  <c r="K32" i="18" s="1"/>
  <c r="E11" i="12"/>
  <c r="J8" i="5" s="1"/>
  <c r="E15" i="12"/>
  <c r="J12" i="5" s="1"/>
  <c r="J78" i="18" s="1"/>
  <c r="E19" i="12"/>
  <c r="J16" i="5" s="1"/>
  <c r="J11" i="18" s="1"/>
  <c r="E23" i="12"/>
  <c r="J20" i="5"/>
  <c r="J14" i="18" s="1"/>
  <c r="E27" i="12"/>
  <c r="J24" i="5" s="1"/>
  <c r="E32" i="12"/>
  <c r="J29" i="5"/>
  <c r="J24" i="18" s="1"/>
  <c r="E36" i="12"/>
  <c r="J33" i="5" s="1"/>
  <c r="J23" i="18" s="1"/>
  <c r="E41" i="12"/>
  <c r="J38" i="5" s="1"/>
  <c r="J6" i="18" s="1"/>
  <c r="E45" i="12"/>
  <c r="J42" i="5" s="1"/>
  <c r="J66" i="18" s="1"/>
  <c r="E50" i="12"/>
  <c r="J47" i="5" s="1"/>
  <c r="J81" i="18" s="1"/>
  <c r="E54" i="12"/>
  <c r="J51" i="5" s="1"/>
  <c r="J44" i="18" s="1"/>
  <c r="E59" i="12"/>
  <c r="J56" i="5"/>
  <c r="J83" i="18" s="1"/>
  <c r="E63" i="12"/>
  <c r="J60" i="5" s="1"/>
  <c r="J33" i="18" s="1"/>
  <c r="E67" i="12"/>
  <c r="J64" i="5"/>
  <c r="J70" i="18" s="1"/>
  <c r="E72" i="12"/>
  <c r="J69" i="5" s="1"/>
  <c r="J45" i="18" s="1"/>
  <c r="E76" i="12"/>
  <c r="J73" i="5" s="1"/>
  <c r="J64" i="18" s="1"/>
  <c r="E81" i="12"/>
  <c r="J78" i="5" s="1"/>
  <c r="J71" i="18" s="1"/>
  <c r="E85" i="12"/>
  <c r="J82" i="5" s="1"/>
  <c r="E89" i="12"/>
  <c r="J86" i="5" s="1"/>
  <c r="J39" i="18" s="1"/>
  <c r="E94" i="12"/>
  <c r="J91" i="5"/>
  <c r="J31" i="18" s="1"/>
  <c r="E98" i="12"/>
  <c r="J95" i="5" s="1"/>
  <c r="J51" i="18" s="1"/>
  <c r="E12" i="12"/>
  <c r="J9" i="5"/>
  <c r="J12" i="18" s="1"/>
  <c r="E16" i="12"/>
  <c r="J13" i="5" s="1"/>
  <c r="J54" i="18" s="1"/>
  <c r="E20" i="12"/>
  <c r="J17" i="5" s="1"/>
  <c r="J67" i="18" s="1"/>
  <c r="E24" i="12"/>
  <c r="J21" i="5" s="1"/>
  <c r="J40" i="18" s="1"/>
  <c r="E29" i="12"/>
  <c r="J26" i="5" s="1"/>
  <c r="J56" i="18" s="1"/>
  <c r="E33" i="12"/>
  <c r="J30" i="5" s="1"/>
  <c r="J57" i="18" s="1"/>
  <c r="E37" i="12"/>
  <c r="J34" i="5"/>
  <c r="J68" i="18" s="1"/>
  <c r="E42" i="12"/>
  <c r="J39" i="5" s="1"/>
  <c r="J41" i="18" s="1"/>
  <c r="E46" i="12"/>
  <c r="J43" i="5"/>
  <c r="J74" i="18" s="1"/>
  <c r="E51" i="12"/>
  <c r="J48" i="5" s="1"/>
  <c r="J58" i="18" s="1"/>
  <c r="E56" i="12"/>
  <c r="J53" i="5" s="1"/>
  <c r="J10" i="18" s="1"/>
  <c r="E60" i="12"/>
  <c r="J57" i="5" s="1"/>
  <c r="E64" i="12"/>
  <c r="J61" i="5" s="1"/>
  <c r="J47" i="18" s="1"/>
  <c r="E68" i="12"/>
  <c r="J65" i="5" s="1"/>
  <c r="J19" i="18" s="1"/>
  <c r="E73" i="12"/>
  <c r="J70" i="5"/>
  <c r="J48" i="18" s="1"/>
  <c r="E78" i="12"/>
  <c r="J75" i="5" s="1"/>
  <c r="J84" i="18" s="1"/>
  <c r="E82" i="12"/>
  <c r="J79" i="5"/>
  <c r="J37" i="18" s="1"/>
  <c r="E86" i="12"/>
  <c r="J83" i="5" s="1"/>
  <c r="J72" i="18" s="1"/>
  <c r="E91" i="12"/>
  <c r="J88" i="5" s="1"/>
  <c r="J87" i="18" s="1"/>
  <c r="E95" i="12"/>
  <c r="J92" i="5" s="1"/>
  <c r="J88" i="18" s="1"/>
  <c r="E29" i="11"/>
  <c r="I26" i="5" s="1"/>
  <c r="I56" i="18" s="1"/>
  <c r="E56" i="11"/>
  <c r="I53" i="5" s="1"/>
  <c r="I10" i="18" s="1"/>
  <c r="E78" i="11"/>
  <c r="I75" i="5" s="1"/>
  <c r="I84" i="18" s="1"/>
  <c r="E91" i="11"/>
  <c r="I88" i="5" s="1"/>
  <c r="I87" i="18" s="1"/>
  <c r="E48" i="11"/>
  <c r="I45" i="5" s="1"/>
  <c r="I61" i="18" s="1"/>
  <c r="E71" i="11"/>
  <c r="I68" i="5" s="1"/>
  <c r="I63" i="18" s="1"/>
  <c r="E95" i="10"/>
  <c r="H92" i="5" s="1"/>
  <c r="H88" i="18" s="1"/>
  <c r="E16" i="10"/>
  <c r="E37" i="10"/>
  <c r="E42" i="10"/>
  <c r="H39" i="5" s="1"/>
  <c r="H41" i="18" s="1"/>
  <c r="E56" i="10"/>
  <c r="E64" i="10"/>
  <c r="E73" i="10"/>
  <c r="E86" i="10"/>
  <c r="E99" i="10"/>
  <c r="E11" i="10"/>
  <c r="H8" i="5" s="1"/>
  <c r="E15" i="10"/>
  <c r="E19" i="10"/>
  <c r="H16" i="5" s="1"/>
  <c r="H11" i="18" s="1"/>
  <c r="E23" i="10"/>
  <c r="E27" i="10"/>
  <c r="H24" i="5" s="1"/>
  <c r="E32" i="10"/>
  <c r="E36" i="10"/>
  <c r="E41" i="10"/>
  <c r="E45" i="10"/>
  <c r="E50" i="10"/>
  <c r="E54" i="10"/>
  <c r="H51" i="5" s="1"/>
  <c r="H44" i="18" s="1"/>
  <c r="E59" i="10"/>
  <c r="E63" i="10"/>
  <c r="H60" i="5" s="1"/>
  <c r="H33" i="18" s="1"/>
  <c r="E67" i="10"/>
  <c r="H64" i="5" s="1"/>
  <c r="H70" i="18" s="1"/>
  <c r="E72" i="10"/>
  <c r="E76" i="10"/>
  <c r="E81" i="10"/>
  <c r="E85" i="10"/>
  <c r="H82" i="5" s="1"/>
  <c r="E89" i="10"/>
  <c r="H86" i="5" s="1"/>
  <c r="H39" i="18" s="1"/>
  <c r="E94" i="10"/>
  <c r="E98" i="10"/>
  <c r="H95" i="5" s="1"/>
  <c r="H51" i="18" s="1"/>
  <c r="E12" i="10"/>
  <c r="E20" i="10"/>
  <c r="E33" i="10"/>
  <c r="E51" i="10"/>
  <c r="E68" i="10"/>
  <c r="E78" i="10"/>
  <c r="H75" i="5" s="1"/>
  <c r="H84" i="18" s="1"/>
  <c r="E91" i="10"/>
  <c r="E13" i="10"/>
  <c r="E17" i="10"/>
  <c r="E21" i="10"/>
  <c r="H18" i="5" s="1"/>
  <c r="H35" i="18" s="1"/>
  <c r="E25" i="10"/>
  <c r="E30" i="10"/>
  <c r="H27" i="5" s="1"/>
  <c r="H28" i="18" s="1"/>
  <c r="E34" i="10"/>
  <c r="E38" i="10"/>
  <c r="H35" i="5" s="1"/>
  <c r="H21" i="18" s="1"/>
  <c r="E43" i="10"/>
  <c r="E48" i="10"/>
  <c r="E52" i="10"/>
  <c r="H49" i="5" s="1"/>
  <c r="H69" i="18" s="1"/>
  <c r="E57" i="10"/>
  <c r="H54" i="5" s="1"/>
  <c r="H52" i="18" s="1"/>
  <c r="E61" i="10"/>
  <c r="E65" i="10"/>
  <c r="E69" i="10"/>
  <c r="E74" i="10"/>
  <c r="H71" i="5" s="1"/>
  <c r="H49" i="18" s="1"/>
  <c r="E79" i="10"/>
  <c r="E83" i="10"/>
  <c r="E87" i="10"/>
  <c r="E92" i="10"/>
  <c r="H89" i="5" s="1"/>
  <c r="H50" i="18" s="1"/>
  <c r="E96" i="10"/>
  <c r="E101" i="10"/>
  <c r="H98" i="5" s="1"/>
  <c r="E24" i="10"/>
  <c r="H21" i="5" s="1"/>
  <c r="H40" i="18" s="1"/>
  <c r="E29" i="10"/>
  <c r="H26" i="5" s="1"/>
  <c r="H56" i="18" s="1"/>
  <c r="E46" i="10"/>
  <c r="E60" i="10"/>
  <c r="E82" i="10"/>
  <c r="E14" i="10"/>
  <c r="H11" i="5" s="1"/>
  <c r="H77" i="18" s="1"/>
  <c r="E18" i="10"/>
  <c r="E22" i="10"/>
  <c r="E26" i="10"/>
  <c r="E31" i="10"/>
  <c r="H28" i="5" s="1"/>
  <c r="H29" i="18" s="1"/>
  <c r="E35" i="10"/>
  <c r="E39" i="10"/>
  <c r="E44" i="10"/>
  <c r="E49" i="10"/>
  <c r="E53" i="10"/>
  <c r="E58" i="10"/>
  <c r="E62" i="10"/>
  <c r="E66" i="10"/>
  <c r="H63" i="5" s="1"/>
  <c r="H36" i="18" s="1"/>
  <c r="E71" i="10"/>
  <c r="E75" i="10"/>
  <c r="H72" i="5" s="1"/>
  <c r="H9" i="18" s="1"/>
  <c r="E80" i="10"/>
  <c r="H77" i="5" s="1"/>
  <c r="H85" i="18" s="1"/>
  <c r="E84" i="10"/>
  <c r="H81" i="5" s="1"/>
  <c r="H8" i="18" s="1"/>
  <c r="E88" i="10"/>
  <c r="H85" i="5" s="1"/>
  <c r="E93" i="10"/>
  <c r="E97" i="10"/>
  <c r="H94" i="5" s="1"/>
  <c r="H46" i="18" s="1"/>
  <c r="F16" i="5"/>
  <c r="F11" i="18" s="1"/>
  <c r="F33" i="5"/>
  <c r="F23" i="18" s="1"/>
  <c r="F51" i="5"/>
  <c r="F44" i="18" s="1"/>
  <c r="F69" i="5"/>
  <c r="F45" i="18" s="1"/>
  <c r="F86" i="5"/>
  <c r="F39" i="18" s="1"/>
  <c r="F9" i="5"/>
  <c r="F13" i="5"/>
  <c r="F54" i="18" s="1"/>
  <c r="F26" i="5"/>
  <c r="F56" i="18" s="1"/>
  <c r="F30" i="5"/>
  <c r="F57" i="18" s="1"/>
  <c r="F43" i="5"/>
  <c r="F74" i="18" s="1"/>
  <c r="F48" i="5"/>
  <c r="F58" i="18" s="1"/>
  <c r="F65" i="5"/>
  <c r="F19" i="18" s="1"/>
  <c r="F70" i="5"/>
  <c r="F48" i="18" s="1"/>
  <c r="F83" i="5"/>
  <c r="F72" i="18" s="1"/>
  <c r="F88" i="5"/>
  <c r="F87" i="18" s="1"/>
  <c r="H34" i="5"/>
  <c r="H68" i="18" s="1"/>
  <c r="H31" i="5"/>
  <c r="H43" i="18" s="1"/>
  <c r="H62" i="5"/>
  <c r="H96" i="5"/>
  <c r="H89" i="18" s="1"/>
  <c r="H93" i="5"/>
  <c r="H91" i="5"/>
  <c r="H31" i="18" s="1"/>
  <c r="H90" i="5"/>
  <c r="H60" i="18" s="1"/>
  <c r="H88" i="5"/>
  <c r="H87" i="18" s="1"/>
  <c r="H84" i="5"/>
  <c r="H75" i="18" s="1"/>
  <c r="H83" i="5"/>
  <c r="H72" i="18" s="1"/>
  <c r="H80" i="5"/>
  <c r="H86" i="18" s="1"/>
  <c r="H79" i="5"/>
  <c r="H37" i="18" s="1"/>
  <c r="H78" i="5"/>
  <c r="H71" i="18" s="1"/>
  <c r="H76" i="5"/>
  <c r="H59" i="18" s="1"/>
  <c r="H73" i="5"/>
  <c r="H64" i="18" s="1"/>
  <c r="H70" i="5"/>
  <c r="H48" i="18" s="1"/>
  <c r="H69" i="5"/>
  <c r="H45" i="18" s="1"/>
  <c r="H68" i="5"/>
  <c r="H63" i="18" s="1"/>
  <c r="H66" i="5"/>
  <c r="H25" i="18" s="1"/>
  <c r="H65" i="5"/>
  <c r="H19" i="18" s="1"/>
  <c r="H61" i="5"/>
  <c r="H47" i="18" s="1"/>
  <c r="H59" i="5"/>
  <c r="H58" i="5"/>
  <c r="H73" i="18" s="1"/>
  <c r="H57" i="5"/>
  <c r="H16" i="18" s="1"/>
  <c r="H56" i="5"/>
  <c r="H83" i="18" s="1"/>
  <c r="H55" i="5"/>
  <c r="H62" i="18" s="1"/>
  <c r="H53" i="5"/>
  <c r="H10" i="18" s="1"/>
  <c r="H50" i="5"/>
  <c r="H82" i="18" s="1"/>
  <c r="H48" i="5"/>
  <c r="H58" i="18" s="1"/>
  <c r="H47" i="5"/>
  <c r="H81" i="18" s="1"/>
  <c r="H46" i="5"/>
  <c r="H80" i="18" s="1"/>
  <c r="H45" i="5"/>
  <c r="H61" i="18" s="1"/>
  <c r="H43" i="5"/>
  <c r="H74" i="18" s="1"/>
  <c r="H42" i="5"/>
  <c r="H66" i="18" s="1"/>
  <c r="H41" i="5"/>
  <c r="H38" i="18" s="1"/>
  <c r="H40" i="5"/>
  <c r="H7" i="18" s="1"/>
  <c r="H38" i="5"/>
  <c r="H6" i="18" s="1"/>
  <c r="H36" i="5"/>
  <c r="H79" i="18" s="1"/>
  <c r="H13" i="5"/>
  <c r="H54" i="18" s="1"/>
  <c r="H33" i="5"/>
  <c r="H23" i="18" s="1"/>
  <c r="H32" i="5"/>
  <c r="H18" i="18" s="1"/>
  <c r="H30" i="5"/>
  <c r="H57" i="18" s="1"/>
  <c r="H29" i="5"/>
  <c r="H24" i="18" s="1"/>
  <c r="H23" i="5"/>
  <c r="H55" i="18" s="1"/>
  <c r="H22" i="5"/>
  <c r="H20" i="5"/>
  <c r="H14" i="18" s="1"/>
  <c r="H19" i="5"/>
  <c r="H42" i="18" s="1"/>
  <c r="H17" i="5"/>
  <c r="H67" i="18" s="1"/>
  <c r="H15" i="5"/>
  <c r="H34" i="18" s="1"/>
  <c r="H14" i="5"/>
  <c r="H53" i="18" s="1"/>
  <c r="H12" i="5"/>
  <c r="H78" i="18" s="1"/>
  <c r="H10" i="5"/>
  <c r="H27" i="18" s="1"/>
  <c r="H9" i="5"/>
  <c r="H12" i="18" s="1"/>
  <c r="B7" i="7"/>
  <c r="E85" i="1"/>
  <c r="G85" i="1" s="1"/>
  <c r="E82" i="5" s="1"/>
  <c r="E20" i="18" s="1"/>
  <c r="E10" i="1"/>
  <c r="G10" i="1" s="1"/>
  <c r="E7" i="5" s="1"/>
  <c r="E76" i="18" s="1"/>
  <c r="E102" i="1"/>
  <c r="G102" i="1" s="1"/>
  <c r="E99" i="1"/>
  <c r="G99" i="1" s="1"/>
  <c r="E96" i="5" s="1"/>
  <c r="E89" i="18" s="1"/>
  <c r="E95" i="1"/>
  <c r="G95" i="1" s="1"/>
  <c r="E92" i="5" s="1"/>
  <c r="E88" i="18" s="1"/>
  <c r="E91" i="1"/>
  <c r="G91" i="1" s="1"/>
  <c r="E88" i="5" s="1"/>
  <c r="E87" i="18" s="1"/>
  <c r="E88" i="1"/>
  <c r="G88" i="1" s="1"/>
  <c r="E85" i="5" s="1"/>
  <c r="E13" i="18" s="1"/>
  <c r="E84" i="1"/>
  <c r="G84" i="1" s="1"/>
  <c r="E81" i="5" s="1"/>
  <c r="E8" i="18" s="1"/>
  <c r="E82" i="1"/>
  <c r="G82" i="1" s="1"/>
  <c r="E79" i="5" s="1"/>
  <c r="E37" i="18" s="1"/>
  <c r="E80" i="1"/>
  <c r="G80" i="1" s="1"/>
  <c r="E77" i="5" s="1"/>
  <c r="E85" i="18" s="1"/>
  <c r="E78" i="1"/>
  <c r="G78" i="1" s="1"/>
  <c r="E75" i="5" s="1"/>
  <c r="E84" i="18" s="1"/>
  <c r="E75" i="1"/>
  <c r="G75" i="1" s="1"/>
  <c r="E72" i="5" s="1"/>
  <c r="E9" i="18" s="1"/>
  <c r="E71" i="1"/>
  <c r="G71" i="1" s="1"/>
  <c r="E68" i="5" s="1"/>
  <c r="E63" i="18" s="1"/>
  <c r="E68" i="1"/>
  <c r="G68" i="1" s="1"/>
  <c r="E65" i="5" s="1"/>
  <c r="E19" i="18" s="1"/>
  <c r="E66" i="1"/>
  <c r="G66" i="1" s="1"/>
  <c r="E63" i="5" s="1"/>
  <c r="E36" i="18" s="1"/>
  <c r="E62" i="1"/>
  <c r="G62" i="1" s="1"/>
  <c r="E59" i="5" s="1"/>
  <c r="E26" i="18" s="1"/>
  <c r="E60" i="1"/>
  <c r="G60" i="1" s="1"/>
  <c r="E57" i="5" s="1"/>
  <c r="E16" i="18" s="1"/>
  <c r="E56" i="1"/>
  <c r="G56" i="1" s="1"/>
  <c r="E53" i="5" s="1"/>
  <c r="E10" i="18" s="1"/>
  <c r="E53" i="1"/>
  <c r="G53" i="1" s="1"/>
  <c r="E50" i="5" s="1"/>
  <c r="E82" i="18" s="1"/>
  <c r="E98" i="1"/>
  <c r="G98" i="1" s="1"/>
  <c r="E95" i="5" s="1"/>
  <c r="E51" i="18" s="1"/>
  <c r="E96" i="1"/>
  <c r="G96" i="1" s="1"/>
  <c r="E93" i="5" s="1"/>
  <c r="E32" i="18" s="1"/>
  <c r="E94" i="1"/>
  <c r="G94" i="1" s="1"/>
  <c r="E91" i="5" s="1"/>
  <c r="E31" i="18" s="1"/>
  <c r="E92" i="1"/>
  <c r="G92" i="1" s="1"/>
  <c r="E89" i="5" s="1"/>
  <c r="E50" i="18" s="1"/>
  <c r="E89" i="1"/>
  <c r="G89" i="1" s="1"/>
  <c r="E86" i="5" s="1"/>
  <c r="E39" i="18" s="1"/>
  <c r="E87" i="1"/>
  <c r="G87" i="1" s="1"/>
  <c r="E84" i="5" s="1"/>
  <c r="E81" i="1"/>
  <c r="G81" i="1" s="1"/>
  <c r="E78" i="5" s="1"/>
  <c r="E71" i="18" s="1"/>
  <c r="E79" i="1"/>
  <c r="G79" i="1" s="1"/>
  <c r="E76" i="5" s="1"/>
  <c r="E59" i="18" s="1"/>
  <c r="E74" i="1"/>
  <c r="G74" i="1" s="1"/>
  <c r="E71" i="5"/>
  <c r="E49" i="18" s="1"/>
  <c r="E72" i="1"/>
  <c r="G72" i="1" s="1"/>
  <c r="E69" i="5" s="1"/>
  <c r="E45" i="18" s="1"/>
  <c r="E67" i="1"/>
  <c r="G67" i="1" s="1"/>
  <c r="E64" i="5" s="1"/>
  <c r="E70" i="18" s="1"/>
  <c r="E65" i="1"/>
  <c r="G65" i="1" s="1"/>
  <c r="E62" i="5" s="1"/>
  <c r="E17" i="18" s="1"/>
  <c r="E63" i="1"/>
  <c r="G63" i="1" s="1"/>
  <c r="E60" i="5" s="1"/>
  <c r="E33" i="18" s="1"/>
  <c r="E59" i="1"/>
  <c r="G59" i="1"/>
  <c r="E56" i="5" s="1"/>
  <c r="E83" i="18" s="1"/>
  <c r="E57" i="1"/>
  <c r="G57" i="1" s="1"/>
  <c r="E54" i="5" s="1"/>
  <c r="E52" i="18" s="1"/>
  <c r="E52" i="1"/>
  <c r="G52" i="1" s="1"/>
  <c r="E49" i="5" s="1"/>
  <c r="E69" i="18" s="1"/>
  <c r="E50" i="1"/>
  <c r="G50" i="1" s="1"/>
  <c r="E47" i="5" s="1"/>
  <c r="E81" i="18" s="1"/>
  <c r="E48" i="1"/>
  <c r="G48" i="1" s="1"/>
  <c r="E45" i="5" s="1"/>
  <c r="E61" i="18" s="1"/>
  <c r="E45" i="1"/>
  <c r="G45" i="1" s="1"/>
  <c r="E42" i="5" s="1"/>
  <c r="E66" i="18" s="1"/>
  <c r="E43" i="1"/>
  <c r="G43" i="1" s="1"/>
  <c r="E40" i="5" s="1"/>
  <c r="E7" i="18" s="1"/>
  <c r="E33" i="1"/>
  <c r="G33" i="1" s="1"/>
  <c r="E30" i="5"/>
  <c r="E57" i="18" s="1"/>
  <c r="E49" i="1"/>
  <c r="G49" i="1" s="1"/>
  <c r="E46" i="5"/>
  <c r="E80" i="18" s="1"/>
  <c r="E46" i="1"/>
  <c r="G46" i="1" s="1"/>
  <c r="E43" i="5" s="1"/>
  <c r="E74" i="18" s="1"/>
  <c r="E39" i="1"/>
  <c r="G39" i="1" s="1"/>
  <c r="E36" i="5" s="1"/>
  <c r="E79" i="18" s="1"/>
  <c r="E37" i="1" l="1"/>
  <c r="G37" i="1" s="1"/>
  <c r="E32" i="1"/>
  <c r="G32" i="1" s="1"/>
  <c r="E29" i="5" s="1"/>
  <c r="E24" i="18" s="1"/>
  <c r="E38" i="1"/>
  <c r="G38" i="1" s="1"/>
  <c r="E35" i="5" s="1"/>
  <c r="E21" i="18" s="1"/>
  <c r="E35" i="1"/>
  <c r="G35" i="1" s="1"/>
  <c r="E32" i="5" s="1"/>
  <c r="E18" i="18" s="1"/>
  <c r="E30" i="1"/>
  <c r="G30" i="1" s="1"/>
  <c r="E27" i="5" s="1"/>
  <c r="E28" i="18" s="1"/>
  <c r="E36" i="1"/>
  <c r="G36" i="1" s="1"/>
  <c r="E33" i="5" s="1"/>
  <c r="E23" i="18" s="1"/>
  <c r="E31" i="1"/>
  <c r="G31" i="1" s="1"/>
  <c r="E28" i="5" s="1"/>
  <c r="E29" i="18" s="1"/>
  <c r="E42" i="1"/>
  <c r="G42" i="1" s="1"/>
  <c r="E39" i="5" s="1"/>
  <c r="E41" i="18" s="1"/>
  <c r="E41" i="1"/>
  <c r="G41" i="1" s="1"/>
  <c r="E38" i="5" s="1"/>
  <c r="E6" i="18" s="1"/>
  <c r="E34" i="1"/>
  <c r="G34" i="1" s="1"/>
  <c r="E31" i="5" s="1"/>
  <c r="E43" i="18" s="1"/>
  <c r="E44" i="1"/>
  <c r="G44" i="1" s="1"/>
  <c r="E41" i="5" s="1"/>
  <c r="E38" i="18" s="1"/>
  <c r="E51" i="1"/>
  <c r="G51" i="1" s="1"/>
  <c r="E48" i="5" s="1"/>
  <c r="E58" i="18" s="1"/>
  <c r="E54" i="1"/>
  <c r="G54" i="1" s="1"/>
  <c r="E51" i="5" s="1"/>
  <c r="E44" i="18" s="1"/>
  <c r="E61" i="1"/>
  <c r="G61" i="1" s="1"/>
  <c r="E58" i="5" s="1"/>
  <c r="E69" i="1"/>
  <c r="G69" i="1" s="1"/>
  <c r="E66" i="5" s="1"/>
  <c r="E25" i="18" s="1"/>
  <c r="E76" i="1"/>
  <c r="G76" i="1" s="1"/>
  <c r="E73" i="5" s="1"/>
  <c r="E64" i="18" s="1"/>
  <c r="E83" i="1"/>
  <c r="G83" i="1" s="1"/>
  <c r="E80" i="5" s="1"/>
  <c r="E86" i="18" s="1"/>
  <c r="E101" i="1"/>
  <c r="G101" i="1" s="1"/>
  <c r="E58" i="1"/>
  <c r="G58" i="1" s="1"/>
  <c r="E55" i="5" s="1"/>
  <c r="E62" i="18" s="1"/>
  <c r="E64" i="1"/>
  <c r="G64" i="1" s="1"/>
  <c r="E61" i="5" s="1"/>
  <c r="E47" i="18" s="1"/>
  <c r="E73" i="1"/>
  <c r="G73" i="1" s="1"/>
  <c r="E70" i="5" s="1"/>
  <c r="E48" i="18" s="1"/>
  <c r="E86" i="1"/>
  <c r="G86" i="1" s="1"/>
  <c r="E83" i="5" s="1"/>
  <c r="E72" i="18" s="1"/>
  <c r="E93" i="1"/>
  <c r="G93" i="1" s="1"/>
  <c r="E90" i="5" s="1"/>
  <c r="E60" i="18" s="1"/>
  <c r="E97" i="1"/>
  <c r="G97" i="1" s="1"/>
  <c r="E94" i="5" s="1"/>
  <c r="E46" i="18" s="1"/>
  <c r="E29" i="1"/>
  <c r="G29" i="1" s="1"/>
  <c r="E26" i="5" s="1"/>
  <c r="E56" i="18" s="1"/>
  <c r="E24" i="1"/>
  <c r="G24" i="1" s="1"/>
  <c r="E21" i="5" s="1"/>
  <c r="E40" i="18" s="1"/>
  <c r="E20" i="1"/>
  <c r="G20" i="1" s="1"/>
  <c r="E17" i="5" s="1"/>
  <c r="E67" i="18" s="1"/>
  <c r="E16" i="1"/>
  <c r="G16" i="1" s="1"/>
  <c r="E13" i="5" s="1"/>
  <c r="E54" i="18" s="1"/>
  <c r="E12" i="1"/>
  <c r="G12" i="1" s="1"/>
  <c r="E9" i="5" s="1"/>
  <c r="E12" i="18" s="1"/>
  <c r="E27" i="1"/>
  <c r="G27" i="1" s="1"/>
  <c r="E24" i="5" s="1"/>
  <c r="E22" i="18" s="1"/>
  <c r="E23" i="1"/>
  <c r="G23" i="1" s="1"/>
  <c r="E20" i="5" s="1"/>
  <c r="E14" i="18" s="1"/>
  <c r="E19" i="1"/>
  <c r="G19" i="1" s="1"/>
  <c r="E16" i="5" s="1"/>
  <c r="E11" i="18" s="1"/>
  <c r="E15" i="1"/>
  <c r="G15" i="1" s="1"/>
  <c r="E12" i="5" s="1"/>
  <c r="E78" i="18" s="1"/>
  <c r="E11" i="1"/>
  <c r="G11" i="1" s="1"/>
  <c r="E8" i="5" s="1"/>
  <c r="E15" i="18" s="1"/>
  <c r="E73" i="15"/>
  <c r="M70" i="5" s="1"/>
  <c r="M48" i="18" s="1"/>
  <c r="E64" i="15"/>
  <c r="M61" i="5" s="1"/>
  <c r="M47" i="18" s="1"/>
  <c r="E24" i="15"/>
  <c r="M21" i="5" s="1"/>
  <c r="M40" i="18" s="1"/>
  <c r="E16" i="15"/>
  <c r="M13" i="5" s="1"/>
  <c r="M54" i="18" s="1"/>
  <c r="E44" i="15"/>
  <c r="M41" i="5" s="1"/>
  <c r="E35" i="15"/>
  <c r="M32" i="5" s="1"/>
  <c r="M18" i="18" s="1"/>
  <c r="E26" i="15"/>
  <c r="M23" i="5" s="1"/>
  <c r="M55" i="18" s="1"/>
  <c r="E18" i="15"/>
  <c r="M15" i="5" s="1"/>
  <c r="M34" i="18" s="1"/>
  <c r="E10" i="15"/>
  <c r="M7" i="5" s="1"/>
  <c r="M76" i="18" s="1"/>
  <c r="E83" i="15"/>
  <c r="M80" i="5" s="1"/>
  <c r="M86" i="18" s="1"/>
  <c r="E65" i="15"/>
  <c r="M62" i="5" s="1"/>
  <c r="M17" i="18" s="1"/>
  <c r="E38" i="15"/>
  <c r="M35" i="5" s="1"/>
  <c r="M21" i="18" s="1"/>
  <c r="E21" i="15"/>
  <c r="M18" i="5" s="1"/>
  <c r="M35" i="18" s="1"/>
  <c r="E98" i="15"/>
  <c r="M95" i="5" s="1"/>
  <c r="M51" i="18" s="1"/>
  <c r="E81" i="15"/>
  <c r="M78" i="5" s="1"/>
  <c r="M71" i="18" s="1"/>
  <c r="E63" i="15"/>
  <c r="M60" i="5" s="1"/>
  <c r="M33" i="18" s="1"/>
  <c r="E45" i="15"/>
  <c r="M42" i="5" s="1"/>
  <c r="M66" i="18" s="1"/>
  <c r="E27" i="15"/>
  <c r="M24" i="5" s="1"/>
  <c r="M22" i="18" s="1"/>
  <c r="E11" i="15"/>
  <c r="M8" i="5" s="1"/>
  <c r="M15" i="18" s="1"/>
  <c r="E67" i="15"/>
  <c r="M64" i="5" s="1"/>
  <c r="M70" i="18" s="1"/>
  <c r="E23" i="15"/>
  <c r="M20" i="5" s="1"/>
  <c r="M14" i="18" s="1"/>
  <c r="E96" i="15"/>
  <c r="M93" i="5" s="1"/>
  <c r="M32" i="18" s="1"/>
  <c r="E79" i="15"/>
  <c r="M76" i="5" s="1"/>
  <c r="M59" i="18" s="1"/>
  <c r="E34" i="15"/>
  <c r="M31" i="5" s="1"/>
  <c r="M43" i="18" s="1"/>
  <c r="E17" i="15"/>
  <c r="M14" i="5" s="1"/>
  <c r="M53" i="18" s="1"/>
  <c r="E76" i="15"/>
  <c r="M73" i="5" s="1"/>
  <c r="M64" i="18" s="1"/>
  <c r="E41" i="15"/>
  <c r="M38" i="5" s="1"/>
  <c r="M6" i="18" s="1"/>
  <c r="E91" i="15"/>
  <c r="M88" i="5" s="1"/>
  <c r="M87" i="18" s="1"/>
  <c r="E82" i="15"/>
  <c r="M79" i="5" s="1"/>
  <c r="M37" i="18" s="1"/>
  <c r="E51" i="15"/>
  <c r="M48" i="5" s="1"/>
  <c r="M58" i="18" s="1"/>
  <c r="E42" i="15"/>
  <c r="M39" i="5" s="1"/>
  <c r="M41" i="18" s="1"/>
  <c r="E33" i="15"/>
  <c r="M30" i="5" s="1"/>
  <c r="M57" i="18" s="1"/>
  <c r="E97" i="15"/>
  <c r="M94" i="5" s="1"/>
  <c r="M46" i="18" s="1"/>
  <c r="E88" i="15"/>
  <c r="M85" i="5" s="1"/>
  <c r="M13" i="18" s="1"/>
  <c r="E80" i="15"/>
  <c r="M77" i="5" s="1"/>
  <c r="M85" i="18" s="1"/>
  <c r="E71" i="15"/>
  <c r="M68" i="5" s="1"/>
  <c r="M63" i="18" s="1"/>
  <c r="E62" i="15"/>
  <c r="M59" i="5" s="1"/>
  <c r="M26" i="18" s="1"/>
  <c r="E53" i="15"/>
  <c r="M50" i="5" s="1"/>
  <c r="M82" i="18" s="1"/>
  <c r="E101" i="15"/>
  <c r="M98" i="5" s="1"/>
  <c r="E57" i="15"/>
  <c r="M54" i="5" s="1"/>
  <c r="M52" i="18" s="1"/>
  <c r="E52" i="15"/>
  <c r="M49" i="5" s="1"/>
  <c r="M69" i="18" s="1"/>
  <c r="E78" i="15"/>
  <c r="M75" i="5" s="1"/>
  <c r="M84" i="18" s="1"/>
  <c r="E68" i="15"/>
  <c r="M65" i="5" s="1"/>
  <c r="M19" i="18" s="1"/>
  <c r="E60" i="15"/>
  <c r="M57" i="5" s="1"/>
  <c r="M16" i="18" s="1"/>
  <c r="E20" i="15"/>
  <c r="M17" i="5" s="1"/>
  <c r="M67" i="18" s="1"/>
  <c r="E12" i="15"/>
  <c r="M9" i="5" s="1"/>
  <c r="M12" i="18" s="1"/>
  <c r="E39" i="15"/>
  <c r="M36" i="5" s="1"/>
  <c r="M79" i="18" s="1"/>
  <c r="E31" i="15"/>
  <c r="M28" i="5" s="1"/>
  <c r="E22" i="15"/>
  <c r="M19" i="5" s="1"/>
  <c r="M42" i="18" s="1"/>
  <c r="E14" i="15"/>
  <c r="M11" i="5" s="1"/>
  <c r="M77" i="18" s="1"/>
  <c r="E92" i="15"/>
  <c r="M89" i="5" s="1"/>
  <c r="M50" i="18" s="1"/>
  <c r="E74" i="15"/>
  <c r="M71" i="5" s="1"/>
  <c r="M49" i="18" s="1"/>
  <c r="E48" i="15"/>
  <c r="M45" i="5" s="1"/>
  <c r="M61" i="18" s="1"/>
  <c r="E30" i="15"/>
  <c r="M27" i="5" s="1"/>
  <c r="M28" i="18" s="1"/>
  <c r="E13" i="15"/>
  <c r="M10" i="5" s="1"/>
  <c r="M27" i="18" s="1"/>
  <c r="E89" i="15"/>
  <c r="M86" i="5" s="1"/>
  <c r="M39" i="18" s="1"/>
  <c r="E72" i="15"/>
  <c r="M69" i="5" s="1"/>
  <c r="M45" i="18" s="1"/>
  <c r="E54" i="15"/>
  <c r="M51" i="5" s="1"/>
  <c r="M44" i="18" s="1"/>
  <c r="E36" i="15"/>
  <c r="M33" i="5" s="1"/>
  <c r="M23" i="18" s="1"/>
  <c r="E19" i="15"/>
  <c r="M16" i="5" s="1"/>
  <c r="M11" i="18" s="1"/>
  <c r="E85" i="15"/>
  <c r="M82" i="5" s="1"/>
  <c r="M20" i="18" s="1"/>
  <c r="E50" i="15"/>
  <c r="M47" i="5" s="1"/>
  <c r="M81" i="18" s="1"/>
  <c r="E15" i="15"/>
  <c r="M12" i="5" s="1"/>
  <c r="M78" i="18" s="1"/>
  <c r="E87" i="15"/>
  <c r="M84" i="5" s="1"/>
  <c r="M75" i="18" s="1"/>
  <c r="E69" i="15"/>
  <c r="M66" i="5" s="1"/>
  <c r="M25" i="18" s="1"/>
  <c r="E43" i="15"/>
  <c r="M40" i="5" s="1"/>
  <c r="M7" i="18" s="1"/>
  <c r="E25" i="15"/>
  <c r="M22" i="5" s="1"/>
  <c r="E94" i="15"/>
  <c r="M91" i="5" s="1"/>
  <c r="M31" i="18" s="1"/>
  <c r="E59" i="15"/>
  <c r="M56" i="5" s="1"/>
  <c r="M83" i="18" s="1"/>
  <c r="E32" i="15"/>
  <c r="M29" i="5" s="1"/>
  <c r="M24" i="18" s="1"/>
  <c r="E82" i="14"/>
  <c r="L79" i="5" s="1"/>
  <c r="L37" i="18" s="1"/>
  <c r="E86" i="14"/>
  <c r="L83" i="5" s="1"/>
  <c r="L72" i="18" s="1"/>
  <c r="E59" i="14"/>
  <c r="L56" i="5" s="1"/>
  <c r="L83" i="18" s="1"/>
  <c r="E63" i="14"/>
  <c r="L60" i="5" s="1"/>
  <c r="L33" i="18" s="1"/>
  <c r="E67" i="14"/>
  <c r="L64" i="5" s="1"/>
  <c r="L70" i="18" s="1"/>
  <c r="E44" i="14"/>
  <c r="L41" i="5" s="1"/>
  <c r="L38" i="18" s="1"/>
  <c r="E32" i="14"/>
  <c r="L29" i="5" s="1"/>
  <c r="L24" i="18" s="1"/>
  <c r="E16" i="14"/>
  <c r="L13" i="5" s="1"/>
  <c r="L54" i="18" s="1"/>
  <c r="E20" i="14"/>
  <c r="L17" i="5" s="1"/>
  <c r="L67" i="18" s="1"/>
  <c r="E24" i="14"/>
  <c r="L21" i="5" s="1"/>
  <c r="L40" i="18" s="1"/>
  <c r="E11" i="14"/>
  <c r="L8" i="5" s="1"/>
  <c r="L15" i="18" s="1"/>
  <c r="E83" i="14"/>
  <c r="L80" i="5" s="1"/>
  <c r="L86" i="18" s="1"/>
  <c r="E73" i="14"/>
  <c r="L70" i="5" s="1"/>
  <c r="L48" i="18" s="1"/>
  <c r="E60" i="14"/>
  <c r="L57" i="5" s="1"/>
  <c r="L16" i="18" s="1"/>
  <c r="E64" i="14"/>
  <c r="L61" i="5" s="1"/>
  <c r="L47" i="18" s="1"/>
  <c r="E68" i="14"/>
  <c r="L65" i="5" s="1"/>
  <c r="L19" i="18" s="1"/>
  <c r="E41" i="14"/>
  <c r="L38" i="5" s="1"/>
  <c r="L6" i="18" s="1"/>
  <c r="E33" i="14"/>
  <c r="L30" i="5" s="1"/>
  <c r="L57" i="18" s="1"/>
  <c r="E17" i="14"/>
  <c r="L14" i="5" s="1"/>
  <c r="L53" i="18" s="1"/>
  <c r="E21" i="14"/>
  <c r="L18" i="5" s="1"/>
  <c r="L35" i="18" s="1"/>
  <c r="E25" i="14"/>
  <c r="L22" i="5" s="1"/>
  <c r="E12" i="14"/>
  <c r="L9" i="5" s="1"/>
  <c r="L12" i="18" s="1"/>
  <c r="E84" i="14"/>
  <c r="L81" i="5" s="1"/>
  <c r="L8" i="18" s="1"/>
  <c r="E57" i="14"/>
  <c r="L54" i="5" s="1"/>
  <c r="L52" i="18" s="1"/>
  <c r="E61" i="14"/>
  <c r="L58" i="5" s="1"/>
  <c r="L73" i="18" s="1"/>
  <c r="E65" i="14"/>
  <c r="L62" i="5" s="1"/>
  <c r="L17" i="18" s="1"/>
  <c r="E69" i="14"/>
  <c r="L66" i="5" s="1"/>
  <c r="L25" i="18" s="1"/>
  <c r="E30" i="14"/>
  <c r="L27" i="5" s="1"/>
  <c r="L28" i="18" s="1"/>
  <c r="E14" i="14"/>
  <c r="L11" i="5" s="1"/>
  <c r="L77" i="18" s="1"/>
  <c r="E18" i="14"/>
  <c r="L15" i="5" s="1"/>
  <c r="L34" i="18" s="1"/>
  <c r="E22" i="14"/>
  <c r="L19" i="5" s="1"/>
  <c r="L42" i="18" s="1"/>
  <c r="E26" i="14"/>
  <c r="L23" i="5" s="1"/>
  <c r="L55" i="18" s="1"/>
  <c r="E85" i="14"/>
  <c r="L82" i="5" s="1"/>
  <c r="L20" i="18" s="1"/>
  <c r="E58" i="14"/>
  <c r="L55" i="5" s="1"/>
  <c r="L62" i="18" s="1"/>
  <c r="E62" i="14"/>
  <c r="L59" i="5" s="1"/>
  <c r="L26" i="18" s="1"/>
  <c r="E66" i="14"/>
  <c r="L63" i="5" s="1"/>
  <c r="L36" i="18" s="1"/>
  <c r="E48" i="14"/>
  <c r="L45" i="5" s="1"/>
  <c r="L61" i="18" s="1"/>
  <c r="E31" i="14"/>
  <c r="L28" i="5" s="1"/>
  <c r="L29" i="18" s="1"/>
  <c r="E15" i="14"/>
  <c r="L12" i="5" s="1"/>
  <c r="L78" i="18" s="1"/>
  <c r="E19" i="14"/>
  <c r="L16" i="5" s="1"/>
  <c r="L11" i="18" s="1"/>
  <c r="E23" i="14"/>
  <c r="L20" i="5" s="1"/>
  <c r="L14" i="18" s="1"/>
  <c r="E10" i="14"/>
  <c r="L7" i="5" s="1"/>
  <c r="L76" i="18" s="1"/>
  <c r="E43" i="14"/>
  <c r="L40" i="5" s="1"/>
  <c r="L7" i="18" s="1"/>
  <c r="E46" i="14"/>
  <c r="L43" i="5" s="1"/>
  <c r="L74" i="18" s="1"/>
  <c r="E52" i="14"/>
  <c r="L49" i="5" s="1"/>
  <c r="L69" i="18" s="1"/>
  <c r="E54" i="14"/>
  <c r="L51" i="5" s="1"/>
  <c r="L44" i="18" s="1"/>
  <c r="E75" i="14"/>
  <c r="L72" i="5" s="1"/>
  <c r="L9" i="18" s="1"/>
  <c r="E78" i="14"/>
  <c r="L75" i="5" s="1"/>
  <c r="L84" i="18" s="1"/>
  <c r="E80" i="14"/>
  <c r="L77" i="5" s="1"/>
  <c r="L85" i="18" s="1"/>
  <c r="E89" i="14"/>
  <c r="L86" i="5" s="1"/>
  <c r="E92" i="14"/>
  <c r="L89" i="5" s="1"/>
  <c r="L50" i="18" s="1"/>
  <c r="E94" i="14"/>
  <c r="L91" i="5" s="1"/>
  <c r="L31" i="18" s="1"/>
  <c r="E11" i="13"/>
  <c r="K8" i="5" s="1"/>
  <c r="E18" i="13"/>
  <c r="K15" i="5" s="1"/>
  <c r="K34" i="18" s="1"/>
  <c r="E23" i="13"/>
  <c r="K20" i="5" s="1"/>
  <c r="K14" i="18" s="1"/>
  <c r="E67" i="13"/>
  <c r="K64" i="5" s="1"/>
  <c r="K70" i="18" s="1"/>
  <c r="E88" i="13"/>
  <c r="K85" i="5" s="1"/>
  <c r="K13" i="18" s="1"/>
  <c r="E94" i="13"/>
  <c r="K91" i="5" s="1"/>
  <c r="K31" i="18" s="1"/>
  <c r="E102" i="11"/>
  <c r="I99" i="5" s="1"/>
  <c r="I90" i="18" s="1"/>
  <c r="E95" i="11"/>
  <c r="I92" i="5" s="1"/>
  <c r="I88" i="18" s="1"/>
  <c r="E99" i="11"/>
  <c r="I96" i="5" s="1"/>
  <c r="I89" i="18" s="1"/>
  <c r="E82" i="11"/>
  <c r="I79" i="5" s="1"/>
  <c r="I37" i="18" s="1"/>
  <c r="E86" i="11"/>
  <c r="I83" i="5" s="1"/>
  <c r="I72" i="18" s="1"/>
  <c r="E72" i="11"/>
  <c r="I69" i="5" s="1"/>
  <c r="I45" i="18" s="1"/>
  <c r="E76" i="11"/>
  <c r="I73" i="5" s="1"/>
  <c r="I64" i="18" s="1"/>
  <c r="E60" i="11"/>
  <c r="I57" i="5" s="1"/>
  <c r="I16" i="18" s="1"/>
  <c r="E64" i="11"/>
  <c r="I61" i="5" s="1"/>
  <c r="I47" i="18" s="1"/>
  <c r="E68" i="11"/>
  <c r="I65" i="5" s="1"/>
  <c r="I19" i="18" s="1"/>
  <c r="E51" i="11"/>
  <c r="I48" i="5" s="1"/>
  <c r="I58" i="18" s="1"/>
  <c r="E42" i="11"/>
  <c r="I39" i="5" s="1"/>
  <c r="I41" i="18" s="1"/>
  <c r="E46" i="11"/>
  <c r="I43" i="5" s="1"/>
  <c r="I74" i="18" s="1"/>
  <c r="E33" i="11"/>
  <c r="I30" i="5" s="1"/>
  <c r="I57" i="18" s="1"/>
  <c r="E37" i="11"/>
  <c r="I34" i="5" s="1"/>
  <c r="I68" i="18" s="1"/>
  <c r="E12" i="11"/>
  <c r="I9" i="5" s="1"/>
  <c r="I12" i="18" s="1"/>
  <c r="E16" i="11"/>
  <c r="I13" i="5" s="1"/>
  <c r="I54" i="18" s="1"/>
  <c r="E20" i="11"/>
  <c r="I17" i="5" s="1"/>
  <c r="I67" i="18" s="1"/>
  <c r="E24" i="11"/>
  <c r="I21" i="5" s="1"/>
  <c r="I40" i="18" s="1"/>
  <c r="E10" i="11"/>
  <c r="I7" i="5" s="1"/>
  <c r="I76" i="18" s="1"/>
  <c r="E23" i="11"/>
  <c r="I20" i="5" s="1"/>
  <c r="I14" i="18" s="1"/>
  <c r="E92" i="11"/>
  <c r="I89" i="5" s="1"/>
  <c r="I50" i="18" s="1"/>
  <c r="E96" i="11"/>
  <c r="I93" i="5" s="1"/>
  <c r="I32" i="18" s="1"/>
  <c r="E79" i="11"/>
  <c r="I76" i="5" s="1"/>
  <c r="I59" i="18" s="1"/>
  <c r="E83" i="11"/>
  <c r="I80" i="5" s="1"/>
  <c r="I86" i="18" s="1"/>
  <c r="E87" i="11"/>
  <c r="I84" i="5" s="1"/>
  <c r="I75" i="18" s="1"/>
  <c r="E73" i="11"/>
  <c r="I70" i="5" s="1"/>
  <c r="I48" i="18" s="1"/>
  <c r="E57" i="11"/>
  <c r="I54" i="5" s="1"/>
  <c r="I52" i="18" s="1"/>
  <c r="E61" i="11"/>
  <c r="I58" i="5" s="1"/>
  <c r="I73" i="18" s="1"/>
  <c r="E65" i="11"/>
  <c r="I62" i="5" s="1"/>
  <c r="I17" i="18" s="1"/>
  <c r="E69" i="11"/>
  <c r="I66" i="5" s="1"/>
  <c r="I25" i="18" s="1"/>
  <c r="E52" i="11"/>
  <c r="I49" i="5" s="1"/>
  <c r="I69" i="18" s="1"/>
  <c r="E43" i="11"/>
  <c r="I40" i="5" s="1"/>
  <c r="I7" i="18" s="1"/>
  <c r="E30" i="11"/>
  <c r="I27" i="5" s="1"/>
  <c r="I28" i="18" s="1"/>
  <c r="E34" i="11"/>
  <c r="I31" i="5" s="1"/>
  <c r="I43" i="18" s="1"/>
  <c r="E38" i="11"/>
  <c r="I35" i="5" s="1"/>
  <c r="I21" i="18" s="1"/>
  <c r="E13" i="11"/>
  <c r="I10" i="5" s="1"/>
  <c r="I27" i="18" s="1"/>
  <c r="E17" i="11"/>
  <c r="I14" i="5" s="1"/>
  <c r="I53" i="18" s="1"/>
  <c r="E21" i="11"/>
  <c r="I18" i="5" s="1"/>
  <c r="I35" i="18" s="1"/>
  <c r="E25" i="11"/>
  <c r="I22" i="5" s="1"/>
  <c r="I30" i="18" s="1"/>
  <c r="E93" i="11"/>
  <c r="I90" i="5" s="1"/>
  <c r="I60" i="18" s="1"/>
  <c r="E97" i="11"/>
  <c r="I94" i="5" s="1"/>
  <c r="I46" i="18" s="1"/>
  <c r="E80" i="11"/>
  <c r="I77" i="5" s="1"/>
  <c r="I85" i="18" s="1"/>
  <c r="E84" i="11"/>
  <c r="I81" i="5" s="1"/>
  <c r="I8" i="18" s="1"/>
  <c r="E88" i="11"/>
  <c r="I85" i="5" s="1"/>
  <c r="I13" i="18" s="1"/>
  <c r="E74" i="11"/>
  <c r="I71" i="5" s="1"/>
  <c r="I49" i="18" s="1"/>
  <c r="E58" i="11"/>
  <c r="I55" i="5" s="1"/>
  <c r="I62" i="18" s="1"/>
  <c r="E62" i="11"/>
  <c r="I59" i="5" s="1"/>
  <c r="I26" i="18" s="1"/>
  <c r="E66" i="11"/>
  <c r="I63" i="5" s="1"/>
  <c r="I36" i="18" s="1"/>
  <c r="E49" i="11"/>
  <c r="I46" i="5" s="1"/>
  <c r="I80" i="18" s="1"/>
  <c r="E53" i="11"/>
  <c r="I50" i="5" s="1"/>
  <c r="I82" i="18" s="1"/>
  <c r="E44" i="11"/>
  <c r="I41" i="5" s="1"/>
  <c r="I38" i="18" s="1"/>
  <c r="E31" i="11"/>
  <c r="I28" i="5" s="1"/>
  <c r="I29" i="18" s="1"/>
  <c r="E35" i="11"/>
  <c r="I32" i="5" s="1"/>
  <c r="I18" i="18" s="1"/>
  <c r="E39" i="11"/>
  <c r="I36" i="5" s="1"/>
  <c r="I79" i="18" s="1"/>
  <c r="E14" i="11"/>
  <c r="I11" i="5" s="1"/>
  <c r="I77" i="18" s="1"/>
  <c r="E18" i="11"/>
  <c r="I15" i="5" s="1"/>
  <c r="I34" i="18" s="1"/>
  <c r="E22" i="11"/>
  <c r="I19" i="5" s="1"/>
  <c r="I42" i="18" s="1"/>
  <c r="E26" i="11"/>
  <c r="I23" i="5" s="1"/>
  <c r="I55" i="18" s="1"/>
  <c r="E94" i="11"/>
  <c r="I91" i="5" s="1"/>
  <c r="I31" i="18" s="1"/>
  <c r="E98" i="11"/>
  <c r="I95" i="5" s="1"/>
  <c r="I51" i="18" s="1"/>
  <c r="E81" i="11"/>
  <c r="I78" i="5" s="1"/>
  <c r="I71" i="18" s="1"/>
  <c r="E85" i="11"/>
  <c r="I82" i="5" s="1"/>
  <c r="I20" i="18" s="1"/>
  <c r="E89" i="11"/>
  <c r="I86" i="5" s="1"/>
  <c r="I39" i="18" s="1"/>
  <c r="E75" i="11"/>
  <c r="I72" i="5" s="1"/>
  <c r="I9" i="18" s="1"/>
  <c r="E59" i="11"/>
  <c r="I56" i="5" s="1"/>
  <c r="I83" i="18" s="1"/>
  <c r="E63" i="11"/>
  <c r="I60" i="5" s="1"/>
  <c r="I33" i="18" s="1"/>
  <c r="E67" i="11"/>
  <c r="I64" i="5" s="1"/>
  <c r="I70" i="18" s="1"/>
  <c r="E50" i="11"/>
  <c r="I47" i="5" s="1"/>
  <c r="I81" i="18" s="1"/>
  <c r="E54" i="11"/>
  <c r="I51" i="5" s="1"/>
  <c r="I44" i="18" s="1"/>
  <c r="E45" i="11"/>
  <c r="I42" i="5" s="1"/>
  <c r="I66" i="18" s="1"/>
  <c r="E32" i="11"/>
  <c r="I29" i="5" s="1"/>
  <c r="I24" i="18" s="1"/>
  <c r="E36" i="11"/>
  <c r="I33" i="5" s="1"/>
  <c r="I23" i="18" s="1"/>
  <c r="E11" i="11"/>
  <c r="I8" i="5" s="1"/>
  <c r="I15" i="18" s="1"/>
  <c r="E15" i="11"/>
  <c r="I12" i="5" s="1"/>
  <c r="I78" i="18" s="1"/>
  <c r="E19" i="11"/>
  <c r="I16" i="5" s="1"/>
  <c r="I11" i="18" s="1"/>
  <c r="E27" i="11"/>
  <c r="I24" i="5" s="1"/>
  <c r="I22" i="18" s="1"/>
  <c r="E10" i="10"/>
  <c r="H7" i="5" s="1"/>
  <c r="H76" i="18" s="1"/>
  <c r="E98" i="9"/>
  <c r="G95" i="5" s="1"/>
  <c r="G51" i="18" s="1"/>
  <c r="E94" i="9"/>
  <c r="G91" i="5" s="1"/>
  <c r="G31" i="18" s="1"/>
  <c r="E89" i="9"/>
  <c r="G86" i="5" s="1"/>
  <c r="G39" i="18" s="1"/>
  <c r="E85" i="9"/>
  <c r="G82" i="5" s="1"/>
  <c r="G20" i="18" s="1"/>
  <c r="E81" i="9"/>
  <c r="G78" i="5" s="1"/>
  <c r="G71" i="18" s="1"/>
  <c r="E76" i="9"/>
  <c r="G73" i="5" s="1"/>
  <c r="G64" i="18" s="1"/>
  <c r="E72" i="9"/>
  <c r="G69" i="5" s="1"/>
  <c r="G45" i="18" s="1"/>
  <c r="E67" i="9"/>
  <c r="G64" i="5" s="1"/>
  <c r="G70" i="18" s="1"/>
  <c r="E63" i="9"/>
  <c r="G60" i="5" s="1"/>
  <c r="G33" i="18" s="1"/>
  <c r="E59" i="9"/>
  <c r="G56" i="5" s="1"/>
  <c r="G83" i="18" s="1"/>
  <c r="E54" i="9"/>
  <c r="G51" i="5" s="1"/>
  <c r="G44" i="18" s="1"/>
  <c r="E50" i="9"/>
  <c r="G47" i="5" s="1"/>
  <c r="G81" i="18" s="1"/>
  <c r="E45" i="9"/>
  <c r="G42" i="5" s="1"/>
  <c r="G66" i="18" s="1"/>
  <c r="E41" i="9"/>
  <c r="G38" i="5" s="1"/>
  <c r="G6" i="18" s="1"/>
  <c r="E36" i="9"/>
  <c r="G33" i="5" s="1"/>
  <c r="G23" i="18" s="1"/>
  <c r="E32" i="9"/>
  <c r="G29" i="5" s="1"/>
  <c r="E11" i="9"/>
  <c r="G8" i="5" s="1"/>
  <c r="G15" i="18" s="1"/>
  <c r="E15" i="9"/>
  <c r="G12" i="5" s="1"/>
  <c r="G78" i="18" s="1"/>
  <c r="E19" i="9"/>
  <c r="G16" i="5" s="1"/>
  <c r="G11" i="18" s="1"/>
  <c r="E23" i="9"/>
  <c r="G20" i="5" s="1"/>
  <c r="G14" i="18" s="1"/>
  <c r="E27" i="9"/>
  <c r="G24" i="5" s="1"/>
  <c r="E101" i="9"/>
  <c r="G98" i="5" s="1"/>
  <c r="G65" i="18" s="1"/>
  <c r="E96" i="9"/>
  <c r="G93" i="5" s="1"/>
  <c r="G32" i="18" s="1"/>
  <c r="E92" i="9"/>
  <c r="G89" i="5" s="1"/>
  <c r="G50" i="18" s="1"/>
  <c r="E87" i="9"/>
  <c r="G84" i="5" s="1"/>
  <c r="G75" i="18" s="1"/>
  <c r="E83" i="9"/>
  <c r="G80" i="5" s="1"/>
  <c r="G86" i="18" s="1"/>
  <c r="E79" i="9"/>
  <c r="G76" i="5" s="1"/>
  <c r="G59" i="18" s="1"/>
  <c r="E74" i="9"/>
  <c r="G71" i="5" s="1"/>
  <c r="G49" i="18" s="1"/>
  <c r="E69" i="9"/>
  <c r="G66" i="5" s="1"/>
  <c r="E65" i="9"/>
  <c r="G62" i="5" s="1"/>
  <c r="G17" i="18" s="1"/>
  <c r="E61" i="9"/>
  <c r="G58" i="5" s="1"/>
  <c r="G73" i="18" s="1"/>
  <c r="E57" i="9"/>
  <c r="G54" i="5" s="1"/>
  <c r="G52" i="18" s="1"/>
  <c r="E52" i="9"/>
  <c r="G49" i="5" s="1"/>
  <c r="G69" i="18" s="1"/>
  <c r="E48" i="9"/>
  <c r="G45" i="5" s="1"/>
  <c r="G61" i="18" s="1"/>
  <c r="E43" i="9"/>
  <c r="G40" i="5" s="1"/>
  <c r="G7" i="18" s="1"/>
  <c r="E38" i="9"/>
  <c r="G35" i="5" s="1"/>
  <c r="G21" i="18" s="1"/>
  <c r="E34" i="9"/>
  <c r="G31" i="5" s="1"/>
  <c r="E30" i="9"/>
  <c r="G27" i="5" s="1"/>
  <c r="G28" i="18" s="1"/>
  <c r="E13" i="9"/>
  <c r="G10" i="5" s="1"/>
  <c r="E17" i="9"/>
  <c r="G14" i="5" s="1"/>
  <c r="G53" i="18" s="1"/>
  <c r="E21" i="9"/>
  <c r="G18" i="5" s="1"/>
  <c r="G35" i="18" s="1"/>
  <c r="E25" i="9"/>
  <c r="G22" i="5" s="1"/>
  <c r="E102" i="9"/>
  <c r="G99" i="5" s="1"/>
  <c r="G90" i="18" s="1"/>
  <c r="E97" i="9"/>
  <c r="G94" i="5" s="1"/>
  <c r="G46" i="18" s="1"/>
  <c r="E93" i="9"/>
  <c r="G90" i="5" s="1"/>
  <c r="G60" i="18" s="1"/>
  <c r="E88" i="9"/>
  <c r="G85" i="5" s="1"/>
  <c r="E84" i="9"/>
  <c r="G81" i="5" s="1"/>
  <c r="G8" i="18" s="1"/>
  <c r="E80" i="9"/>
  <c r="G77" i="5" s="1"/>
  <c r="G85" i="18" s="1"/>
  <c r="E75" i="9"/>
  <c r="G72" i="5" s="1"/>
  <c r="G9" i="18" s="1"/>
  <c r="E71" i="9"/>
  <c r="G68" i="5" s="1"/>
  <c r="G63" i="18" s="1"/>
  <c r="E66" i="9"/>
  <c r="G63" i="5" s="1"/>
  <c r="G36" i="18" s="1"/>
  <c r="E62" i="9"/>
  <c r="G59" i="5" s="1"/>
  <c r="G26" i="18" s="1"/>
  <c r="E58" i="9"/>
  <c r="G55" i="5" s="1"/>
  <c r="G62" i="18" s="1"/>
  <c r="E53" i="9"/>
  <c r="G50" i="5" s="1"/>
  <c r="G82" i="18" s="1"/>
  <c r="E49" i="9"/>
  <c r="G46" i="5" s="1"/>
  <c r="G80" i="18" s="1"/>
  <c r="E44" i="9"/>
  <c r="G41" i="5" s="1"/>
  <c r="G38" i="18" s="1"/>
  <c r="E39" i="9"/>
  <c r="G36" i="5" s="1"/>
  <c r="G79" i="18" s="1"/>
  <c r="E35" i="9"/>
  <c r="G32" i="5" s="1"/>
  <c r="G18" i="18" s="1"/>
  <c r="E31" i="9"/>
  <c r="G28" i="5" s="1"/>
  <c r="G29" i="18" s="1"/>
  <c r="E12" i="9"/>
  <c r="G9" i="5" s="1"/>
  <c r="G12" i="18" s="1"/>
  <c r="E16" i="9"/>
  <c r="G13" i="5" s="1"/>
  <c r="G54" i="18" s="1"/>
  <c r="E20" i="9"/>
  <c r="G17" i="5" s="1"/>
  <c r="G67" i="18" s="1"/>
  <c r="E24" i="9"/>
  <c r="G21" i="5" s="1"/>
  <c r="G40" i="18" s="1"/>
  <c r="E10" i="9"/>
  <c r="G7" i="5" s="1"/>
  <c r="G76" i="18" s="1"/>
  <c r="E26" i="9"/>
  <c r="G23" i="5" s="1"/>
  <c r="G55" i="18" s="1"/>
  <c r="E29" i="9"/>
  <c r="G26" i="5" s="1"/>
  <c r="G56" i="18" s="1"/>
  <c r="D56" i="18" s="1"/>
  <c r="E46" i="9"/>
  <c r="G43" i="5" s="1"/>
  <c r="G74" i="18" s="1"/>
  <c r="E64" i="9"/>
  <c r="G61" i="5" s="1"/>
  <c r="G47" i="18" s="1"/>
  <c r="E82" i="9"/>
  <c r="G79" i="5" s="1"/>
  <c r="G37" i="18" s="1"/>
  <c r="E99" i="9"/>
  <c r="G96" i="5" s="1"/>
  <c r="G89" i="18" s="1"/>
  <c r="E18" i="9"/>
  <c r="G15" i="5" s="1"/>
  <c r="G34" i="18" s="1"/>
  <c r="E37" i="9"/>
  <c r="G34" i="5" s="1"/>
  <c r="G68" i="18" s="1"/>
  <c r="E56" i="9"/>
  <c r="G53" i="5" s="1"/>
  <c r="G10" i="18" s="1"/>
  <c r="E73" i="9"/>
  <c r="G70" i="5" s="1"/>
  <c r="G48" i="18" s="1"/>
  <c r="E91" i="9"/>
  <c r="G88" i="5" s="1"/>
  <c r="G87" i="18" s="1"/>
  <c r="E14" i="9"/>
  <c r="G11" i="5" s="1"/>
  <c r="G77" i="18" s="1"/>
  <c r="E42" i="9"/>
  <c r="G39" i="5" s="1"/>
  <c r="G41" i="18" s="1"/>
  <c r="E60" i="9"/>
  <c r="G57" i="5" s="1"/>
  <c r="G16" i="18" s="1"/>
  <c r="E78" i="9"/>
  <c r="G75" i="5" s="1"/>
  <c r="G84" i="18" s="1"/>
  <c r="E95" i="9"/>
  <c r="G92" i="5" s="1"/>
  <c r="G88" i="18" s="1"/>
  <c r="E22" i="9"/>
  <c r="G19" i="5" s="1"/>
  <c r="G42" i="18" s="1"/>
  <c r="E33" i="9"/>
  <c r="G30" i="5" s="1"/>
  <c r="G57" i="18" s="1"/>
  <c r="E51" i="9"/>
  <c r="G48" i="5" s="1"/>
  <c r="G58" i="18" s="1"/>
  <c r="E68" i="9"/>
  <c r="G65" i="5" s="1"/>
  <c r="G19" i="18" s="1"/>
  <c r="E86" i="9"/>
  <c r="G83" i="5" s="1"/>
  <c r="G72" i="18" s="1"/>
  <c r="E13" i="2"/>
  <c r="F10" i="5" s="1"/>
  <c r="F27" i="18" s="1"/>
  <c r="E17" i="2"/>
  <c r="F14" i="5" s="1"/>
  <c r="F53" i="18" s="1"/>
  <c r="E21" i="2"/>
  <c r="F18" i="5" s="1"/>
  <c r="F35" i="18" s="1"/>
  <c r="E25" i="2"/>
  <c r="F22" i="5" s="1"/>
  <c r="E30" i="2"/>
  <c r="F27" i="5" s="1"/>
  <c r="F28" i="18" s="1"/>
  <c r="E34" i="2"/>
  <c r="F31" i="5" s="1"/>
  <c r="F43" i="18" s="1"/>
  <c r="E38" i="2"/>
  <c r="F35" i="5" s="1"/>
  <c r="E43" i="2"/>
  <c r="F40" i="5" s="1"/>
  <c r="F7" i="18" s="1"/>
  <c r="E48" i="2"/>
  <c r="F45" i="5" s="1"/>
  <c r="F61" i="18" s="1"/>
  <c r="E52" i="2"/>
  <c r="F49" i="5" s="1"/>
  <c r="F69" i="18" s="1"/>
  <c r="E57" i="2"/>
  <c r="F54" i="5" s="1"/>
  <c r="F52" i="18" s="1"/>
  <c r="E61" i="2"/>
  <c r="F58" i="5" s="1"/>
  <c r="F73" i="18" s="1"/>
  <c r="E65" i="2"/>
  <c r="F62" i="5" s="1"/>
  <c r="F17" i="18" s="1"/>
  <c r="E69" i="2"/>
  <c r="F66" i="5" s="1"/>
  <c r="F25" i="18" s="1"/>
  <c r="E74" i="2"/>
  <c r="F71" i="5" s="1"/>
  <c r="F49" i="18" s="1"/>
  <c r="E79" i="2"/>
  <c r="F76" i="5" s="1"/>
  <c r="F59" i="18" s="1"/>
  <c r="E83" i="2"/>
  <c r="F80" i="5" s="1"/>
  <c r="F86" i="18" s="1"/>
  <c r="E87" i="2"/>
  <c r="F84" i="5" s="1"/>
  <c r="F75" i="18" s="1"/>
  <c r="E92" i="2"/>
  <c r="F89" i="5" s="1"/>
  <c r="F50" i="18" s="1"/>
  <c r="E96" i="2"/>
  <c r="F93" i="5" s="1"/>
  <c r="F32" i="18" s="1"/>
  <c r="E101" i="2"/>
  <c r="F98" i="5" s="1"/>
  <c r="F65" i="18" s="1"/>
  <c r="E10" i="2"/>
  <c r="F7" i="5" s="1"/>
  <c r="F76" i="18" s="1"/>
  <c r="E14" i="2"/>
  <c r="F11" i="5" s="1"/>
  <c r="F77" i="18" s="1"/>
  <c r="E18" i="2"/>
  <c r="F15" i="5" s="1"/>
  <c r="F34" i="18" s="1"/>
  <c r="E22" i="2"/>
  <c r="F19" i="5" s="1"/>
  <c r="F42" i="18" s="1"/>
  <c r="E26" i="2"/>
  <c r="F23" i="5" s="1"/>
  <c r="F55" i="18" s="1"/>
  <c r="E31" i="2"/>
  <c r="F28" i="5" s="1"/>
  <c r="F29" i="18" s="1"/>
  <c r="E35" i="2"/>
  <c r="F32" i="5" s="1"/>
  <c r="F18" i="18" s="1"/>
  <c r="E39" i="2"/>
  <c r="F36" i="5" s="1"/>
  <c r="F79" i="18" s="1"/>
  <c r="E44" i="2"/>
  <c r="F41" i="5" s="1"/>
  <c r="E49" i="2"/>
  <c r="F46" i="5" s="1"/>
  <c r="F80" i="18" s="1"/>
  <c r="E53" i="2"/>
  <c r="F50" i="5" s="1"/>
  <c r="F82" i="18" s="1"/>
  <c r="E58" i="2"/>
  <c r="F55" i="5" s="1"/>
  <c r="F62" i="18" s="1"/>
  <c r="E62" i="2"/>
  <c r="F59" i="5" s="1"/>
  <c r="F26" i="18" s="1"/>
  <c r="E66" i="2"/>
  <c r="F63" i="5" s="1"/>
  <c r="F36" i="18" s="1"/>
  <c r="E71" i="2"/>
  <c r="F68" i="5" s="1"/>
  <c r="F63" i="18" s="1"/>
  <c r="E75" i="2"/>
  <c r="E80" i="2"/>
  <c r="F77" i="5" s="1"/>
  <c r="F85" i="18" s="1"/>
  <c r="E84" i="2"/>
  <c r="F81" i="5" s="1"/>
  <c r="E88" i="2"/>
  <c r="F85" i="5" s="1"/>
  <c r="F13" i="18" s="1"/>
  <c r="E93" i="2"/>
  <c r="F90" i="5" s="1"/>
  <c r="E97" i="2"/>
  <c r="F94" i="5" s="1"/>
  <c r="F46" i="18" s="1"/>
  <c r="G24" i="18"/>
  <c r="G22" i="18"/>
  <c r="I65" i="18"/>
  <c r="M90" i="18"/>
  <c r="M65" i="18"/>
  <c r="L39" i="18"/>
  <c r="K39" i="18"/>
  <c r="F12" i="18"/>
  <c r="M30" i="18"/>
  <c r="L30" i="18"/>
  <c r="H30" i="18"/>
  <c r="G30" i="18"/>
  <c r="F30" i="18"/>
  <c r="E30" i="18"/>
  <c r="M29" i="18"/>
  <c r="J29" i="18"/>
  <c r="L22" i="18"/>
  <c r="J22" i="18"/>
  <c r="H22" i="18"/>
  <c r="G43" i="18"/>
  <c r="M38" i="18"/>
  <c r="F38" i="18"/>
  <c r="K17" i="18"/>
  <c r="F24" i="18"/>
  <c r="J20" i="18"/>
  <c r="H20" i="18"/>
  <c r="H26" i="18"/>
  <c r="K15" i="18"/>
  <c r="J15" i="18"/>
  <c r="H15" i="18"/>
  <c r="F15" i="18"/>
  <c r="E75" i="18"/>
  <c r="M73" i="18"/>
  <c r="E73" i="18"/>
  <c r="M60" i="18"/>
  <c r="F60" i="18"/>
  <c r="K10" i="18"/>
  <c r="F10" i="18"/>
  <c r="H65" i="18"/>
  <c r="H90" i="18"/>
  <c r="H32" i="18"/>
  <c r="K26" i="18"/>
  <c r="K33" i="18"/>
  <c r="H13" i="18"/>
  <c r="G13" i="18"/>
  <c r="F8" i="18"/>
  <c r="F6" i="18"/>
  <c r="H17" i="18"/>
  <c r="F40" i="18"/>
  <c r="F21" i="18"/>
  <c r="G25" i="18"/>
  <c r="J16" i="18"/>
  <c r="G27" i="18"/>
  <c r="F72" i="5"/>
  <c r="F9" i="18" s="1"/>
  <c r="E98" i="5"/>
  <c r="E99" i="5"/>
  <c r="D99" i="5" s="1"/>
  <c r="E34" i="5"/>
  <c r="E68" i="18" s="1"/>
  <c r="D79" i="5"/>
  <c r="D43" i="5"/>
  <c r="D30" i="5"/>
  <c r="D7" i="5"/>
  <c r="D83" i="5"/>
  <c r="D91" i="5"/>
  <c r="D95" i="5"/>
  <c r="D69" i="5"/>
  <c r="D53" i="5"/>
  <c r="D33" i="5"/>
  <c r="D49" i="5"/>
  <c r="D16" i="5"/>
  <c r="D86" i="5"/>
  <c r="D19" i="5"/>
  <c r="D84" i="5"/>
  <c r="D26" i="5"/>
  <c r="D87" i="18" l="1"/>
  <c r="D13" i="5"/>
  <c r="D17" i="5"/>
  <c r="D34" i="5"/>
  <c r="D28" i="5"/>
  <c r="D90" i="5"/>
  <c r="D94" i="5"/>
  <c r="D41" i="18"/>
  <c r="D66" i="18"/>
  <c r="D65" i="5"/>
  <c r="D68" i="18"/>
  <c r="D24" i="5"/>
  <c r="D39" i="5"/>
  <c r="D36" i="5"/>
  <c r="D38" i="5"/>
  <c r="D80" i="5"/>
  <c r="D11" i="5"/>
  <c r="D22" i="5"/>
  <c r="D31" i="18"/>
  <c r="D61" i="18"/>
  <c r="D84" i="18"/>
  <c r="D74" i="18"/>
  <c r="D11" i="18"/>
  <c r="D23" i="18"/>
  <c r="D7" i="18"/>
  <c r="D59" i="5"/>
  <c r="D51" i="5"/>
  <c r="D14" i="18"/>
  <c r="D29" i="5"/>
  <c r="D81" i="18"/>
  <c r="D70" i="18"/>
  <c r="D71" i="18"/>
  <c r="D67" i="18"/>
  <c r="D45" i="18"/>
  <c r="D59" i="18"/>
  <c r="D66" i="5"/>
  <c r="D81" i="5"/>
  <c r="D36" i="18"/>
  <c r="D37" i="18"/>
  <c r="D72" i="18"/>
  <c r="D80" i="18"/>
  <c r="D16" i="18"/>
  <c r="D8" i="18"/>
  <c r="D86" i="18"/>
  <c r="D88" i="18"/>
  <c r="D54" i="18"/>
  <c r="D51" i="18"/>
  <c r="D64" i="18"/>
  <c r="D77" i="18"/>
  <c r="D75" i="18"/>
  <c r="D35" i="18"/>
  <c r="D58" i="18"/>
  <c r="D57" i="18"/>
  <c r="D89" i="18"/>
  <c r="D31" i="5"/>
  <c r="D18" i="5"/>
  <c r="D33" i="18"/>
  <c r="D27" i="5"/>
  <c r="D71" i="5"/>
  <c r="D32" i="5"/>
  <c r="D70" i="5"/>
  <c r="D21" i="5"/>
  <c r="D96" i="5"/>
  <c r="D56" i="5"/>
  <c r="D42" i="5"/>
  <c r="D60" i="5"/>
  <c r="D73" i="5"/>
  <c r="D92" i="5"/>
  <c r="D78" i="5"/>
  <c r="D9" i="18"/>
  <c r="D25" i="18"/>
  <c r="D78" i="18"/>
  <c r="D83" i="18"/>
  <c r="D55" i="5"/>
  <c r="D43" i="18"/>
  <c r="D69" i="18"/>
  <c r="D8" i="5"/>
  <c r="D12" i="5"/>
  <c r="D19" i="18"/>
  <c r="D62" i="18"/>
  <c r="D79" i="18"/>
  <c r="D42" i="18"/>
  <c r="D28" i="18"/>
  <c r="D48" i="18"/>
  <c r="D44" i="18"/>
  <c r="D63" i="18"/>
  <c r="D82" i="18"/>
  <c r="D18" i="18"/>
  <c r="D27" i="18"/>
  <c r="D21" i="18"/>
  <c r="D6" i="18"/>
  <c r="D53" i="18"/>
  <c r="D24" i="18"/>
  <c r="D54" i="5"/>
  <c r="D23" i="5"/>
  <c r="D77" i="5"/>
  <c r="D64" i="5"/>
  <c r="D47" i="5"/>
  <c r="D46" i="18"/>
  <c r="D55" i="18"/>
  <c r="D76" i="18"/>
  <c r="D49" i="18"/>
  <c r="D89" i="5"/>
  <c r="D20" i="5"/>
  <c r="D35" i="5"/>
  <c r="D61" i="5"/>
  <c r="D40" i="18"/>
  <c r="D75" i="5"/>
  <c r="D41" i="5"/>
  <c r="D88" i="5"/>
  <c r="D14" i="5"/>
  <c r="D12" i="18"/>
  <c r="D85" i="18"/>
  <c r="D50" i="18"/>
  <c r="D52" i="18"/>
  <c r="D9" i="5"/>
  <c r="D48" i="5"/>
  <c r="D57" i="5"/>
  <c r="D76" i="5"/>
  <c r="D82" i="5"/>
  <c r="D47" i="18"/>
  <c r="D34" i="18"/>
  <c r="D45" i="5"/>
  <c r="D85" i="5"/>
  <c r="D72" i="5"/>
  <c r="D46" i="5"/>
  <c r="D15" i="5"/>
  <c r="D40" i="5"/>
  <c r="D50" i="5"/>
  <c r="D63" i="5"/>
  <c r="D32" i="18"/>
  <c r="D68" i="5"/>
  <c r="D10" i="5"/>
  <c r="D58" i="5"/>
  <c r="D62" i="5"/>
  <c r="D93" i="5"/>
  <c r="D39" i="18"/>
  <c r="D30" i="18"/>
  <c r="D29" i="18"/>
  <c r="D98" i="5"/>
  <c r="E65" i="18"/>
  <c r="D65" i="18" s="1"/>
  <c r="E90" i="18"/>
  <c r="D90" i="18" s="1"/>
  <c r="D22" i="18"/>
  <c r="D38" i="18"/>
  <c r="D26" i="18"/>
  <c r="D17" i="18"/>
  <c r="D73" i="18"/>
  <c r="D15" i="18"/>
  <c r="D20" i="18"/>
  <c r="D60" i="18"/>
  <c r="D10" i="18"/>
  <c r="D13" i="18"/>
  <c r="C22" i="18" l="1"/>
  <c r="C47" i="18"/>
  <c r="C30" i="18"/>
  <c r="C66" i="18"/>
  <c r="C41" i="18"/>
  <c r="C10" i="18"/>
  <c r="C13" i="18"/>
  <c r="C74" i="18"/>
  <c r="C75" i="18"/>
</calcChain>
</file>

<file path=xl/comments1.xml><?xml version="1.0" encoding="utf-8"?>
<comments xmlns="http://schemas.openxmlformats.org/spreadsheetml/2006/main">
  <authors>
    <author>Голованова Наталия Владимировна</author>
  </authors>
  <commentList>
    <comment ref="C101" authorId="0" shapeId="0">
      <text>
        <r>
          <rPr>
            <b/>
            <sz val="9"/>
            <color indexed="81"/>
            <rFont val="Tahoma"/>
            <family val="2"/>
            <charset val="204"/>
          </rPr>
          <t>Только на 2015 год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<sst xmlns="http://schemas.openxmlformats.org/spreadsheetml/2006/main" count="2932" uniqueCount="437">
  <si>
    <t>Наименование субъекта Российской Федерации</t>
  </si>
  <si>
    <t>Единица измерения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</si>
  <si>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</si>
  <si>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</si>
  <si>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</si>
  <si>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</si>
  <si>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</si>
  <si>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</si>
  <si>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</si>
  <si>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</si>
  <si>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</si>
  <si>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</si>
  <si>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</si>
  <si>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</si>
  <si>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</si>
  <si>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</si>
  <si>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</si>
  <si>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</si>
  <si>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</si>
  <si>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</si>
  <si>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</si>
  <si>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</si>
  <si>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</si>
  <si>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</si>
  <si>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</si>
  <si>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</si>
  <si>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</si>
  <si>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</si>
  <si>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</si>
  <si>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</si>
  <si>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</si>
  <si>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</si>
  <si>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</si>
  <si>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</si>
  <si>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</si>
  <si>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</si>
  <si>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</si>
  <si>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</si>
  <si>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</si>
  <si>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</si>
  <si>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</si>
  <si>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</si>
  <si>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</si>
  <si>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</si>
  <si>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</si>
  <si>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</si>
  <si>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</si>
  <si>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</si>
  <si>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</si>
  <si>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</si>
  <si>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</si>
  <si>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</si>
  <si>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</si>
  <si>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</si>
  <si>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</si>
  <si>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</si>
  <si>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</si>
  <si>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</si>
  <si>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</si>
  <si>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</si>
  <si>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</si>
  <si>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</si>
  <si>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</si>
  <si>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</si>
  <si>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</si>
  <si>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</si>
  <si>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</si>
  <si>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</si>
  <si>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</si>
  <si>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</si>
  <si>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</si>
  <si>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</si>
  <si>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</si>
  <si>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</si>
  <si>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</si>
  <si>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</si>
  <si>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</si>
  <si>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</si>
  <si>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</si>
  <si>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</si>
  <si>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</si>
  <si>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</si>
  <si>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</si>
  <si>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</si>
  <si>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</si>
  <si>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</si>
  <si>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</si>
  <si>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</si>
  <si>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</si>
  <si>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</si>
  <si>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</si>
  <si>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</si>
  <si>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</si>
  <si>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баллов</t>
  </si>
  <si>
    <t>http://beldepfin.ru/?page_id=1247</t>
  </si>
  <si>
    <t>http://minfin.karelia.ru/openbudget/</t>
  </si>
  <si>
    <t>http://www.minfin39.ru/ebudget/budget_for_people.php</t>
  </si>
  <si>
    <t>Оценка показателя 3.3</t>
  </si>
  <si>
    <t>Оценка показателя 3.4</t>
  </si>
  <si>
    <t>Республика Северная Осетия - Алания</t>
  </si>
  <si>
    <t>http://minfinrm.ru/budget%20for%20citizens/</t>
  </si>
  <si>
    <t>http://www.amurobl.ru/wps/portal/!ut/p/c5/04_SB8K8xLLM9MSSzPy8xBz9CP0os3gTAwN_RydDRwN_d3MDA09HHxfLEBdDYwM3A30v_aj0nPwkoEo_j_zcVP2C7EBFABA6iyY!/dl3/d3/L2dJQSEvUUt3QS9ZQnZ3LzZfNDAwT0FCMUEwMEE2MTBBOFVQNU1PRTIwSDE!/</t>
  </si>
  <si>
    <t xml:space="preserve">Оценка показателя 3.2 </t>
  </si>
  <si>
    <t>http://b4u.gov-murman.ru/index.php#idMenu=1</t>
  </si>
  <si>
    <t>http://dtf.avo.ru/index.php?option=com_content&amp;view=article&amp;id=168&amp;Itemid=139</t>
  </si>
  <si>
    <t>http://www.gfu.vrn.ru/dir32/dir34/</t>
  </si>
  <si>
    <t>http://www.admoblkaluga.ru/main/work/finances/open-budget/index.php</t>
  </si>
  <si>
    <t>http://depfin.adm44.ru/Budget/budgrag/index.aspx</t>
  </si>
  <si>
    <t>http://adm.rkursk.ru/index.php?id=693&amp;mat_id=28663</t>
  </si>
  <si>
    <t>Место по РФ</t>
  </si>
  <si>
    <t>Место по федеральному округу</t>
  </si>
  <si>
    <t>http://www.yarregion.ru/depts/depfin/default.aspx</t>
  </si>
  <si>
    <t>http://www.fincom.spb.ru/comfin/budjet/budget_for_people.htm</t>
  </si>
  <si>
    <t>http://uf.adm-nao.ru/byudzhet-dlya-grazhdan/</t>
  </si>
  <si>
    <t xml:space="preserve">Оценка показателя 3.1                                                     </t>
  </si>
  <si>
    <t>http://mf-ao.ru/index.php/2014-02-25-10-55-37</t>
  </si>
  <si>
    <t>http://www.mfrno-a.ru/login/otkrytyy_byudzhet.php</t>
  </si>
  <si>
    <t>http://minfin.tatarstan.ru/rus/budget.html</t>
  </si>
  <si>
    <t>http://www.minfinrb.ru/analytics/637/11253.php</t>
  </si>
  <si>
    <t>http://минфин.забайкальскийкрай.рф/budget.html</t>
  </si>
  <si>
    <t>http://www.gfu.ru/budgetgr/</t>
  </si>
  <si>
    <t>Версия бюджета</t>
  </si>
  <si>
    <t>http://minfin01-maykop.ru/Show/Category/13?ItemId=145</t>
  </si>
  <si>
    <t>Итого по разделу 3</t>
  </si>
  <si>
    <t xml:space="preserve">Бюджет для граждан (закон о бюджете) </t>
  </si>
  <si>
    <t xml:space="preserve">Да, опубликован </t>
  </si>
  <si>
    <t xml:space="preserve">Нет, не опубликован </t>
  </si>
  <si>
    <t>В составе показателей прогноза социально-экономического развития необходимо представить фактические значения за 2013 год, оценку за 2014 год и прогноз на 2015 год и плановый период 2016 и 2017 годов. В числе показателей прогноза социально-экономического развития, как минимум, следует представлять такие показатели как: численность населения, валовый региональный продукт, индекс потребительских цен и т.п.</t>
  </si>
  <si>
    <t xml:space="preserve">Да, представлены </t>
  </si>
  <si>
    <t>Для максимальной оценки показателя требуется представление сведений в разрезе бюджета субъекта РФ и свода бюджетов муниципальных образований. Данная информация позволяет оценить распределение финансовых потоков по бюджетам бюджетной системы РФ.</t>
  </si>
  <si>
    <t>Да, представлены, в том числе в разрезе бюджета субъекта РФ и свода бюджетов муниципальных образований</t>
  </si>
  <si>
    <t>Да, представлены в целом по консолидированному бюджету субъекта РФ</t>
  </si>
  <si>
    <t>Представлены ли в «бюджете для граждан» сведения о доходах бюджета на 2015 год и плановый период 2016 и 2017 годов в разрезе видов доходов?</t>
  </si>
  <si>
    <t>В целях оценки показателя учитываются сведения, представленные в разрезе видов доходов с детализацией до уровня подгруппы или статьи классификации доходов бюджетов. С учетом особенностей классификации доходов бюджетов данные необходимо агрегировать в целях обеспечения наглядности и понятности для граждан. Для максимальной оценки показателя, как минимум, следует представить сведения в разрезе следующих видов доходов: а) налог на прибыль организаций; б) налог на доходы физических лиц; в) акцизы (рекомендуется детализировать по агрегированным видам); г) налоги на совокупный доход (рекомендуется детализировать по статьям); д) налог на имущество организаций; е) транспортный налог; ж) налог на игорный бизнес (при наличии); з) налог на добычу полезных ископаемых (рекомендуется детализировать по подстатьям); и) доходы от использования имущества, находящегося в государственной собственности; к) дотации; л) субсидии; м) субвенции.</t>
  </si>
  <si>
    <t>Да, представлены сведения по всем перечисленным видам доходов</t>
  </si>
  <si>
    <t>Да, представлены сведения по большинству перечисленных видов доходов</t>
  </si>
  <si>
    <t>Представлены ли в «бюджете для граждан» сведения о расходах бюджета на 2015 год и плановый период 2016 и 2017 годов по разделам и подразделам классификации расходов бюджета?</t>
  </si>
  <si>
    <t>В части представления сведений о расходах в сфере здравоохранения необходимо указывать их с учетом расходов территориального фонда обязательного медицинского страхования. В соответствии с законодательством РФ расходы на здравоохранение на региональном уровне финансируются из двух источников: бюджета субъекта РФ и бюджета территориального фонда обязательного медицинского страхования. Для того, чтобы оценить финансовое обеспечение сферы здравоохранения, необходимы сведения о расходах за счет бюджета субъекта РФ и за счет бюджета территориального фонда обязательного медицинского страхования.</t>
  </si>
  <si>
    <t xml:space="preserve">Да, сведения представлены по всем разделам и подразделам </t>
  </si>
  <si>
    <t xml:space="preserve">Да, сведения представлены по всем разделам (без подразделов) </t>
  </si>
  <si>
    <t>Представлены ли в «бюджете для граждан» сведения о расходах бюджета на 2015 год и плановый период 2016 и 2017 годов на реализацию государственных программ, а также о целевых показателях (индикаторах), планируемых к достижению в результате их реализации?</t>
  </si>
  <si>
    <t xml:space="preserve">Да, сведения представлены по государственным программам, предусмотренным к финансированию законом о бюджете на 2015 год и плановый период 2016 и 2017 годов, и охватывающим свыше 2/3 всех расходов бюджета </t>
  </si>
  <si>
    <t>Да, сведения представлены по государственным программам, предусмотренным к финансированию законом о бюджете на 2015 год и плановый период 2016 и 2017 годов, и охватывающим свыше 1/3, но не более 2/3 всех расходов бюджета</t>
  </si>
  <si>
    <t>Нет, сведения не представлены или представлены по государственным программам, предусмотренным к финансированию законом о бюджете на 2015 год и плановый период 2016 и 2017 годов, и охватывающим не более 1/3 всех расходов бюджета</t>
  </si>
  <si>
    <t>Представлены ли в «бюджете для граждан» сведения о предусмотренных к финансированию за счет средств бюджета на 2015 год и плановый период 2016 и 2017 годов социально-значимых проектах?</t>
  </si>
  <si>
    <t xml:space="preserve">В составе информации о социально-значимых проектах учитываются сведения о создаваемых в рамках данных проектов объектах капитального строительства общенационального характера или имеющих существенное значение для развития региона, с указанием планируемых объемов финансирования за счет средств бюджета в 2015 году и плановом периоде 2016 и 2017 годов, сроках ввода объектов в эксплуатацию, ожидаемых результатах ввода объектов в эксплуатацию. </t>
  </si>
  <si>
    <t xml:space="preserve">Да, сведения представлены по социально-значимым проектам </t>
  </si>
  <si>
    <t>Представлены ли в «бюджете для граждан» сведения о планируемых (предельных) объемах государственного долга на 2015 год и плановый период 2016 и 2017 годов?</t>
  </si>
  <si>
    <t>Да, представлены</t>
  </si>
  <si>
    <t>Представлена ли в «бюджете для граждан» контактная информация для граждан, которые хотят больше узнать о бюджете?</t>
  </si>
  <si>
    <t>В целях оценки показателя учитывается контактная информация, представленная непосредственно в бюджете для граждан, то есть на специализированном сайте для представления бюджетных данных для граждан или в составе брошюры (презентации).</t>
  </si>
  <si>
    <t>Да, представлена</t>
  </si>
  <si>
    <t>№ п/п</t>
  </si>
  <si>
    <t>Вопросы и варианты ответов</t>
  </si>
  <si>
    <t>Баллы</t>
  </si>
  <si>
    <t>Понижающие коэффициенты</t>
  </si>
  <si>
    <t>в случае затрудненного поиска документа</t>
  </si>
  <si>
    <r>
      <t xml:space="preserve">в случае применения </t>
    </r>
    <r>
      <rPr>
        <sz val="10"/>
        <color theme="1"/>
        <rFont val="Times New Roman"/>
        <family val="1"/>
        <charset val="204"/>
      </rPr>
      <t xml:space="preserve">графического </t>
    </r>
    <r>
      <rPr>
        <sz val="10"/>
        <color rgb="FF000000"/>
        <rFont val="Times New Roman"/>
        <family val="1"/>
        <charset val="204"/>
      </rPr>
      <t>формата</t>
    </r>
  </si>
  <si>
    <t>Для успешной реализации механизмов общественного участия и контроля со стороны властей требуется информирование самых широких кругов населения о бюджете. Для того, чтобы эта информация стала понятной людям без специального финансового образования необходима специальная обработка данных, содержащихся в законе о бюджете и иной бюджетной документации. Результатом такой работы является «бюджет для граждан». Следует подчеркнуть, что «бюджет для граждан» - это доступная для понимания самыми широкими кругами населения информация, позволяющая гражданам знать, что происходит в сфере управления государственными финансами в течение всего бюджетного цикла. 
В данном разделе оцениваются «бюджеты для граждан», разработанные на основе утвержденного закона о бюджете на 2015 год и плановый период 2016 и 2017 годов. «Бюджеты для граждан», разработанные на основе иных источников информации (в том числе проекта бюджета на 2015 год и плановый период 2016 и 2017 годов), или если невозможно определить, что является источником бюджетных данных, в целях оценки показателей данного раздела не учитываются. Показатели 3.2-3.8 оцениваются только в случае публикации в сети Интернет «бюджета для граждан», разработанного на основе закона о бюджете на 2015 год и плановый период 2016 и 2017 годов (то есть оценка показателя 3.1 должна составлять 1 балл).
В целях оценки показателей раздела в качестве «бюджета для граждан» учитывается публикация сведений в двух формах: а) на специализированном портале (сайте) субъекта РФ для публикации информации о бюджетных данных для граждан; или б) в форме брошюры (презентации), опубликованной на портале (сайте) субъекта РФ, предназначенном для публикации бюджетных данных. В случае, если в субъекте РФ реализуются оба варианта для представления «бюджета для граждан», в целях оценки выбирается лучший вариант.</t>
  </si>
  <si>
    <t>3.1</t>
  </si>
  <si>
    <t>Варианты ответов</t>
  </si>
  <si>
    <t>Доступность
(указать, если возникли трудности с поиском документа, если переход осуществляется более, чем за 5 "кликов" с основной страницы портала (сайта), если название раздела не соответствует содержанию)</t>
  </si>
  <si>
    <t>Ссылка на источник данных</t>
  </si>
  <si>
    <t>баллы</t>
  </si>
  <si>
    <t>Итого</t>
  </si>
  <si>
    <t>Крымский федеральный округ</t>
  </si>
  <si>
    <t>Республика Крым</t>
  </si>
  <si>
    <t>г. Севастополь</t>
  </si>
  <si>
    <t>Поиск</t>
  </si>
  <si>
    <t>3.2</t>
  </si>
  <si>
    <t>3.3</t>
  </si>
  <si>
    <t>3.4</t>
  </si>
  <si>
    <t>3.5</t>
  </si>
  <si>
    <t>3.6</t>
  </si>
  <si>
    <t>3.7</t>
  </si>
  <si>
    <t>3.8</t>
  </si>
  <si>
    <t>3.9</t>
  </si>
  <si>
    <t>Оценка показателя 3.5</t>
  </si>
  <si>
    <t xml:space="preserve">Оценка показателя 3.8 </t>
  </si>
  <si>
    <t xml:space="preserve">Оценка показателя 3.7 </t>
  </si>
  <si>
    <t>Оценка показателя 3.6</t>
  </si>
  <si>
    <t>Оценка показателя 3.9</t>
  </si>
  <si>
    <t>Понижающий коэффициент в случае затрудненного поиска документа</t>
  </si>
  <si>
    <t>Комментарий:</t>
  </si>
  <si>
    <t>http://www.gfu.ivanovo.ru/otch2/budget_dlya_grazdan_.pdf</t>
  </si>
  <si>
    <t>http://www.admoblkaluga.ru/upload/minfin/finances/open_budget/budget_for_peoples.pdf</t>
  </si>
  <si>
    <t>http://www.admlip.ru/economy/finances/</t>
  </si>
  <si>
    <t>http://orel-region.ru/index.php?head=46&amp;part=108&amp;unit=2#b5</t>
  </si>
  <si>
    <t>http://www.finsmol.ru/open/nJv558Sj</t>
  </si>
  <si>
    <t>http://fin.tmbreg.ru/7812.html</t>
  </si>
  <si>
    <t>http://minfin.rkomi.ru/page/4594/</t>
  </si>
  <si>
    <t>http://www.minfin39.ru/ebudget/budget_for_citizens_2015_law.pdf</t>
  </si>
  <si>
    <t>http://www.minfin39.ru/forum/</t>
  </si>
  <si>
    <t>http://budget.lenobl.ru/new/budget/num/region/current/</t>
  </si>
  <si>
    <t>http://b4u.gov-murman.ru/index.php#idMenu=228</t>
  </si>
  <si>
    <t>http://novkfo.ru/media/files/laws/20141118bg.pdf</t>
  </si>
  <si>
    <t>http://budget.mos.ru/project_main</t>
  </si>
  <si>
    <t xml:space="preserve"> http://minfin.ryazangov.ru/activities/budget/budget_open/otkrytyy-byudzhet/</t>
  </si>
  <si>
    <t>http://dvinaland.ru/budget</t>
  </si>
  <si>
    <t>http://df35.ru/index.php?option=com_content&amp;view=section&amp;id=20</t>
  </si>
  <si>
    <t>http://www.minfinkubani.ru/upload/iblock/da9/БЮДЖЕТ_2015-2017_3068-КЗ.pdf</t>
  </si>
  <si>
    <t>http://www.mfri.ru/index.php/2013-12-01-16-49-08/obinfo/419-2014-10-23-14-18-48.html</t>
  </si>
  <si>
    <t>http://www.minfinchr.ru/byudzhet-dlya-grazhdan</t>
  </si>
  <si>
    <t>http://mari-el.gov.ru/minfin/DocLib51/201412151610.pdf</t>
  </si>
  <si>
    <t>http://minfinrm.ru/budget%20for%20citizens/Бюджет%20для%20граждан%20к%20Закону%20от%2019.12.2014%20г.%20№%2099-з%20(1).pdf</t>
  </si>
  <si>
    <t>http://budget.permkrai.ru/budget/indicators2015</t>
  </si>
  <si>
    <t>http://www.depfin.kirov.ru/budgetnarod/budget2015-2017zakon480.pdf</t>
  </si>
  <si>
    <t>http://www.government-nnov.ru/?id=161736</t>
  </si>
  <si>
    <t>http://www.minfin.orb.ru/bud_for/Vvod</t>
  </si>
  <si>
    <t>http://minfin.pnzreg.ru/files/finance_pnzreg_ru/files/otkrbud/bud2015.pdf</t>
  </si>
  <si>
    <t>http://minfin-samara.ru/external/minfin.samara.ru/files/c_6449/Byudzhet2015.1.pdf</t>
  </si>
  <si>
    <t>http://ufo.ulntc.ru/budget/open_budget/Бюджет_для_граждан_2015_2017_(закон).pdf</t>
  </si>
  <si>
    <t>http://sakhminfin.ru/index.php/finansy-oblasti/oblastnoj-byudzhet/byudzhet-dlya-grazhdan/1417-oblastnoj-byudzhet-sakhalinskoj-oblasti-na-2015-2017-gody</t>
  </si>
  <si>
    <t>http://www.finupr.kurganobl.ru/dokuments/bud/grd/budforpeople15.pdf</t>
  </si>
  <si>
    <t>http://minfin.midural.ru/uploads/document/1911/byudzhet-dlya-grazhdan-po-zakonu-2015-kod.pdf</t>
  </si>
  <si>
    <t>http://admtyumen.ru/ogv_ru/finance/finance/bugjet/more.htm?id=11217039@cmsArticle</t>
  </si>
  <si>
    <t>http://www.minfin74.ru/mBudget/2015-2017_law-1.pdf</t>
  </si>
  <si>
    <t>http://budget17.ru/#</t>
  </si>
  <si>
    <t>http://budget17.ru/?page_id=168#</t>
  </si>
  <si>
    <t>http://r-19.ru/upload/iblock/Бюджет_для_граждан_2015.pdf</t>
  </si>
  <si>
    <t>http://fin22.ru/files/bud_book_2015-1.pdf</t>
  </si>
  <si>
    <t>http://minfin.krskstate.ru/dat/File/10/book_2015.pdf</t>
  </si>
  <si>
    <t>http://www.ofukem.ru/content/view/2059/157/</t>
  </si>
  <si>
    <t>http://mfnsonso2.nso.ru/deyatelnost/budget/budget_nso/_layouts/PowerPoint.aspx?PowerPointView=ReadingView&amp;PresentationId=/deyatelnost/budget/budget_nso/DocLib/%D0%9F%D1%80%D0%BE%D0%B5%D0%BA%D1%82%20%D0%BE%D0%B1%D0%BB%D0%B0%D1%81%D1%82%D0%BD%D0%BE%D0%B3%D0%BE%20%D0%B1%D1%8E%D0%B4%D0%B6%D0%B5%D1%82%D0%B0%20%D0%9D%D0%A1%D0%9E%20%D0%BD%D0%B0%20%202015-2017%20%D0%B3%D0%BE%D0%B4%D1%8B.pptx&amp;Source=%2Fdeyatelnost%2Fbudget%2Fbudget%5Fnso%2F%5Flayouts%2Fsitemanager%2Easpx%3FFilterOnly%3D1%26SmtContext%3DSPList%3Aa479b0a6%2D21ff%2D4ed5%2Dae76%2D9f7bc395a5a9%3FSPWeb%3A4c56399a%2D300e%2D479f%2Dae69%2D5bc4848338aa%3A%26SmtContextExpanded%3DTrue%26Filter%3D1%26pgsz%3D100%26vrmode%3DFalse%26lvn%3D%D0%92%D1%81%D0%B5%20%D0%B4%D0%BE%D0%BA%D1%83%D0%BC%D0%B5%D0%BD%D1%82%D1%8B&amp;DefaultItemOpen=1</t>
  </si>
  <si>
    <t>http://open.findep.org/budget/development</t>
  </si>
  <si>
    <t>http://www.sakha.gov.ru/minfin</t>
  </si>
  <si>
    <t>http://www.kamchatka.gov.ru/?cont=oiv_din&amp;mcont=5651&amp;menu=4&amp;menu2=0&amp;id=168</t>
  </si>
  <si>
    <t>http://eao.ru/?p=4387</t>
  </si>
  <si>
    <t>http://chuk.dot.ru/directories/public_chamber/</t>
  </si>
  <si>
    <t>http://sevastopol.gov.ru/search/index.php?q=&amp;s=%D0%9F%D0%BE%D0%B8%D1%81%D0%BA</t>
  </si>
  <si>
    <t>http://bryanskoblfin.ru/Show/Content/623</t>
  </si>
  <si>
    <t>http://orel-region.ru/index.php?head=100</t>
  </si>
  <si>
    <t>http://minfin.ryazangov.ru/activities/budget/budget_open/otkrytyy-byudzhet/</t>
  </si>
  <si>
    <t>http://finance.pskov.ru/byudzhet-dlya-grazhdan</t>
  </si>
  <si>
    <t>http://pravitelstvo.kbr.ru/oigv/minfin/</t>
  </si>
  <si>
    <t>Справочно: опубликован ли бюджет для граждан?</t>
  </si>
  <si>
    <t>Нет, не представлены</t>
  </si>
  <si>
    <t xml:space="preserve">Нет, не представлены </t>
  </si>
  <si>
    <t xml:space="preserve">Нет, сведения не представлены или представлены частично </t>
  </si>
  <si>
    <t>Нет, сведения не представлены или представлены частично</t>
  </si>
  <si>
    <t xml:space="preserve">Нет, сведения не представлены </t>
  </si>
  <si>
    <t>Нет, не представлены или не отвечают требованиям</t>
  </si>
  <si>
    <t>Нет, не представлена</t>
  </si>
  <si>
    <t>http://www.gfu.ivanovo.ru/index.php?topic=18</t>
  </si>
  <si>
    <t>http://adm.rkursk.ru/index.php?id=693</t>
  </si>
  <si>
    <t>http://www.admlip.ru/economy/finances/byudzhet-dlya-grazhdan/</t>
  </si>
  <si>
    <t>http://dfto.ru/www/open/index.php?option=com_content&amp;view=article&amp;id=127&amp;Itemid=338</t>
  </si>
  <si>
    <t>http://minfin.karelia.ru/bjudzhet-na-2015-god/</t>
  </si>
  <si>
    <t>http://minfin.rkomi.ru/page/12495/</t>
  </si>
  <si>
    <t>http://portal.novkfo.ru/Menu/Page/48</t>
  </si>
  <si>
    <t>http://uf.adm-nao.ru/byudzhet-dlya-grazhdan</t>
  </si>
  <si>
    <t>http://portal.minfinrd.ru/Show/Category/21?ItemId=96</t>
  </si>
  <si>
    <t>http://minfin09.ucoz.ru/load/bjudzhet_respubliki/bjudzhet_dlja_grazhdan/81</t>
  </si>
  <si>
    <t>https://minfin.bashkortostan.ru/activity/18373/</t>
  </si>
  <si>
    <t>http://mari-el.gov.ru/minfin/Pages/Budjprojekt.aspx</t>
  </si>
  <si>
    <t>Бюджет в разделе "Проект бюджета"</t>
  </si>
  <si>
    <t>http://www.depfin.kirov.ru/budgetnarod/</t>
  </si>
  <si>
    <t>http://www.government-nnov.ru/?id=161736, http://mf.nnov.ru:8025/index.php/osnovnye-parametry/inform-o-processe/osnovnie-harakteristiki/osnovnye-kharakteristiki-oblastnogo-byudzheta</t>
  </si>
  <si>
    <t>http://finance.pnzreg.ru/budget/Otkrytyy_Byudet_Penzenskoy_oblasti</t>
  </si>
  <si>
    <t>http://minfin-samara.ru/BudgetDG/</t>
  </si>
  <si>
    <t>http://www.finupr.kurganobl.ru/index.php?test=budjetgrd</t>
  </si>
  <si>
    <t>http://www.minfin74.ru/mBudget/budget-citizens.php</t>
  </si>
  <si>
    <t>http://admtyumen.ru/ogv_ru/finance/finance/bugjet.htm</t>
  </si>
  <si>
    <t>http://www.minfinrb.ru/analytics/637/</t>
  </si>
  <si>
    <t>http://fin22.ru/bud/z2015/</t>
  </si>
  <si>
    <t>http://www.minfintuva.ru/15/16/page1859.html</t>
  </si>
  <si>
    <t>http://www.ofukem.ru/content/blogcategory/147/157/</t>
  </si>
  <si>
    <t>http://www.mfnso.nso.ru/page/458</t>
  </si>
  <si>
    <t>http://www.sakha.gov.ru/node/214513</t>
  </si>
  <si>
    <t>http://open.findep.org/budget/index, http://www.findep.org/dsf.html</t>
  </si>
  <si>
    <t>http://minfin.khabkrai.ru/portal/Show/Content/702</t>
  </si>
  <si>
    <t>http://www.fin.amurobl.ru:8080/oblastnoy-byudzhet/byudzhet-dlya-grazhdan/</t>
  </si>
  <si>
    <t>http://sakhminfin.ru/index.php/finansy-oblasti/oblastnoj-byudzhet/byudzhet-dlya-grazhdan</t>
  </si>
  <si>
    <t>http://chuk.dot.ru/power/administrative_setting/Dep_fin_ecom/budzet/</t>
  </si>
  <si>
    <t>http://minfin.rk.gov.ru/rus/info.php?id=606694</t>
  </si>
  <si>
    <t>В разделе "Областной бюджет"</t>
  </si>
  <si>
    <t>http://www.depfin.admhmao.ru/wps/wcm/connect/53bf130f-99de-43c6-9484-9a7e859aa8c2/%D0%97%D0%B0%D0%BA%D0%BE%D0%BD+2015-2017.pdf?MOD=AJPERES&amp;ContentCache=NONE&amp;CACHEID=53bf130f-99de-43c6-9484-9a7e859aa8c2</t>
  </si>
  <si>
    <t>http://budget.mos.ru/forecast</t>
  </si>
  <si>
    <t xml:space="preserve">http://budget.mos.ru/aip </t>
  </si>
  <si>
    <t>http://budget.lenobl.ru/new/takepart/</t>
  </si>
  <si>
    <t>http://portal.novkfo.ru/Menu/Page/48).</t>
  </si>
  <si>
    <t xml:space="preserve">http://www.minfinkubani.ru/budget_citizens/budget_brochure/budget_brochure_z.php. </t>
  </si>
  <si>
    <t>http://minfin.donland.ru/_files/File/budget15-17.pdf</t>
  </si>
  <si>
    <t xml:space="preserve">http://minfin.krskstate.ru/openbudget/book. </t>
  </si>
  <si>
    <t>В разделе "Бюджет для гражан" только проект, на основной странице есть проект и бюджет</t>
  </si>
  <si>
    <t>3.9 Наличие контактной информации для граждан, которые хотят больше узнать о бюджете</t>
  </si>
  <si>
    <t>3.8 Наличие в «бюджете для граждан» сведений о планируемых (предельных) объемах государственного долга на 2015 год и плановый период 2016 и 2017 годов</t>
  </si>
  <si>
    <t>3.7 Наличие в «бюджете для граждан» сведений о предусмотренных к финансированию за счет средств бюджета на 2015 год и плановый период 2016 и 2017 годов социально-значимых проектах</t>
  </si>
  <si>
    <t>3.6 Наличие в «бюджете для граждан» сведений о расходах бюджета на 2015 год и плановый период 2016 и 2017 годов на реализацию государственных программ, а также о целевых показателях (индикаторах), планируемых к достижению в результате их реализации</t>
  </si>
  <si>
    <t>3.5 Наличие в «бюджете для граждан» сведений о расходах бюджета на 2015 год и плановый период 2016 и 2017 годов по разделам и подразделам классификации расходов бюджета</t>
  </si>
  <si>
    <t>3.4 Наличие в «бюджете для граждан» сведений о доходах бюджета на 2015 год и плановый период 2016 и 2017 годов в разрезе видов доходов</t>
  </si>
  <si>
    <t>3.3 Наличие в «бюджете для граждан» сведений об общем объеме доходов и расходов консолидированного бюджета субъекта РФ на 2015 год</t>
  </si>
  <si>
    <t>3.2 Наличие в «бюджете для граждан» показателей прогноза социально-экономического развития, на основе которых сформирован бюджет на 2015 год и плановый период 2016 и 2017 годов</t>
  </si>
  <si>
    <t>3.1. Публикация в сети Интернет «бюджета для граждан», разработанного на основе закона о бюджете субъекта РФ на 2015 год и плановый период 2016 и 2017 годов</t>
  </si>
  <si>
    <t>http://ob.mosreg.ru/index.php/o-byudzhete/zakon-o-byudzhete/byudzhet-dlya-grazhdan/2015-god</t>
  </si>
  <si>
    <t>http://www.yarregion.ru/depts/depfin/docsDocuments/%D0%91%D1%8E%D0%B4%D0%B6%D0%B5%D1%82%20%D0%B4%D0%BB%D1%8F%20%D0%B3%D1%80%D0%B0%D0%B6%D0%B4%D0%B0%D0%BD%20%D0%BD%D0%B0%202015-2017%20%D0%B3%D0%BE%D0%B4%D1%8B.pdf</t>
  </si>
  <si>
    <t>http://df35.ru/index.php?option=com_content&amp;view=article&amp;id=3479:2014-11-11-11-46-01&amp;catid=197:2014-11-12-06-04-38</t>
  </si>
  <si>
    <t>http://df35.ru/index.php?option=com_content&amp;view=article&amp;id=3489:2013-11-05-11-42-27&amp;catid=197:2014-11-12-06-04-38</t>
  </si>
  <si>
    <t>http://df35.ru/index.php?option=com_content&amp;view=article&amp;id=2081:2013-11-14-09-56-46&amp;catid=197:2014-11-12-06-04-38</t>
  </si>
  <si>
    <t>http://df35.ru/index.php?option=com_content&amp;view=article&amp;id=3266:2014-11-13-06-58-42&amp;catid=197:2014-11-12-06-04-38</t>
  </si>
  <si>
    <t>http://df35.ru/index.php?option=com_content&amp;view=article&amp;id=2064</t>
  </si>
  <si>
    <t>http://budget.lenobl.ru/new/budget/num/region/current/incomes/</t>
  </si>
  <si>
    <t>http://budget.lenobl.ru/new/budget/num/region/current/outcomes/</t>
  </si>
  <si>
    <t>http://budget.lenobl.ru/new/budget/num/region/current/debt/</t>
  </si>
  <si>
    <t>http://budget.lenobl.ru/new/</t>
  </si>
  <si>
    <t>http://budget.lenobl.ru/new/budget/num/region/aip/</t>
  </si>
  <si>
    <t>http://b4u.gov-murman.ru/index.php#idMenu=228; http://b4u.gov-murman.ru/index.php#idMenu=18</t>
  </si>
  <si>
    <t>http://www.fincom.spb.ru/files/cf/npd/budget/2015/full/doc_xls/Budget_for_People15-2.pdf</t>
  </si>
  <si>
    <t>В разделе "Отраслевая информация"</t>
  </si>
  <si>
    <t>http://minfin.kalmregion.ru/index.php?option=com_content&amp;view=article&amp;id=95</t>
  </si>
  <si>
    <t>http://minfin34.ru/budget/2015-2017/</t>
  </si>
  <si>
    <t>Нет перехода с сайта финоргана</t>
  </si>
  <si>
    <t>http://www.minfin.donland.ru/</t>
  </si>
  <si>
    <t>http://minfin09.ucoz.ru/load/bjudzhet_respubliki/bjudzhet_dlja_grazhdan/bjudzhet_dlja_grazhdan_na_2015g_i_planovyj_period_2016_2017gg/81-1-0-555</t>
  </si>
  <si>
    <t>http://openbudsk.ru/content/bdg/</t>
  </si>
  <si>
    <t>http://openbudsk.ru/impfiles/bdg.pdf</t>
  </si>
  <si>
    <t>https://minfin.bashkortostan.ru/documents/186539/</t>
  </si>
  <si>
    <t>Требуется обязательно войти в раздел "Документы"</t>
  </si>
  <si>
    <t>http://www.mfur.ru/budget%20for%20citizens/2015/2015.php</t>
  </si>
  <si>
    <t>http://budget.cap.ru/Menu/Page/176</t>
  </si>
  <si>
    <t>http://budget.permkrai.ru/budget/incomes2015</t>
  </si>
  <si>
    <t>http://budget.permkrai.ru/budget/ser_2017</t>
  </si>
  <si>
    <t>http://budget.permkrai.ru/budget/budg_invest2015</t>
  </si>
  <si>
    <t>http://budget.permkrai.ru/gov_debt/index</t>
  </si>
  <si>
    <t>http://budget.permkrai.ru/budget/gov_programs2015; http://budget.permkrai.ru/gov_programs/expenses</t>
  </si>
  <si>
    <t>http://budget.permkrai.ru/feedbacks/index</t>
  </si>
  <si>
    <t>http://www.government-nnov.ru/?id=161736; http://mf.nnov.ru:8025/index.php/osnovnye-parametry/inform-o-processe/osnovnie-harakteristiki/osnovnye-kharakteristiki-oblastnogo-byudzheta</t>
  </si>
  <si>
    <t>http://www.government-nnov.ru/?id=161736; http://mf.nnov.ru:8025/index.php/osnovnye-parametry/inform-o-processe/osnovnie-harakteristiki/fo-0002-0108</t>
  </si>
  <si>
    <t>http://www.government-nnov.ru/?id=161736; http://mf.nnov.ru:8025/index.php/osnovnye-parametry/inform-o-processe/osnovnie-harakteristiki/fo-0002-0110</t>
  </si>
  <si>
    <t>http://finance.pnzreg.ru/files/finance_pnzreg_ru/files/otkrbud/bud2015.pdf</t>
  </si>
  <si>
    <t>http://saratov.ifinmon.ru/index.php/byudzhet-dlya-grazhdan/byudzhet-saratovskoj-oblasti/oblastnoj-byudzhet-na-2015-god-i-planovyj-period-2016-2017</t>
  </si>
  <si>
    <t>http://saratov.ifinmon.ru/index.php/byudzhet-dlya-grazhdan/byudzhet-saratovskoj-oblasti/oblastnoj-byudzhet-na-2015-god-i-planovyj-period-2016-2017/osnovnye-pokazateli-sotsialno-ekonomicheskogo-razvitiya-oblasti</t>
  </si>
  <si>
    <t>http://saratov.ifinmon.ru/index.php/byudzhet-dlya-grazhdan/byudzhet-saratovskoj-oblasti/oblastnoj-byudzhet-na-2015-god-i-planovyj-period-2016-2017/istochniki-finansir-oblastnogo-db</t>
  </si>
  <si>
    <t>http://saratov.ifinmon.ru/index.php/byudzhet-dlya-grazhdan/byudzhet-saratovskoj-oblasti/oblastnoj-byudzhet-na-2015-god-i-planovyj-period-2016-2017/dokhody-oblastnogo-byudzheta</t>
  </si>
  <si>
    <t>http://saratov.ifinmon.ru/index.php/byudzhet-dlya-grazhdan/byudzhet-saratovskoj-oblasti/oblastnoj-byudzhet-na-2015-god-i-planovyj-period-2016-2017/raskhody-oblastnogo-byudzheta</t>
  </si>
  <si>
    <t>http://saratov.ifinmon.ru/index.php/byudzhet-dlya-grazhdan/byudzhet-saratovskoj-oblasti/oblastnoj-byudzhet-na-2015-god-i-planovyj-period-2016-2017/dopolnitel-naya-informaciya</t>
  </si>
  <si>
    <t>http://saratov.ifinmon.ru/index.php/byudzhet-dlya-grazhdan/itogi-realizatsii-gosudarstvennykh-programm-saratovskoj-oblasti</t>
  </si>
  <si>
    <t>http://saratov.ifinmon.ru/index.php/razdely/obshchestvennyj-kontrol-i-monitoring-khoda-stroitelstva-i-remonta-dorog-i-ob-ektov-sotsialnogo-naznacheniya/eo-0001-0015-saratov</t>
  </si>
  <si>
    <t>http://saratov.ifinmon.ru/index.php/byudzhet-dlya-grazhdan</t>
  </si>
  <si>
    <t>http://ufo.ulntc.ru/index.php?mgf=budget/open_budget</t>
  </si>
  <si>
    <t>http://minfin.midural.ru/document/category/88#document_list; http://info.mfural.ru/ebudget/Menu/Page/1</t>
  </si>
  <si>
    <t>http://www.yamalfin.ru/index.php?option=com_content&amp;view=category&amp;id=82&amp;Itemid=83; http://monitoring.yanao.ru/yamal/index.php?option=com_content&amp;view=article&amp;id=341&amp;Itemid=801</t>
  </si>
  <si>
    <t>http://monitoring.yanao.ru/yamal/index.php?option=com_content&amp;view=article&amp;id=341&amp;Itemid=801</t>
  </si>
  <si>
    <t>http://monitoring.yanao.ru/yamal/index.php?option=com_content&amp;view=article&amp;id=339&amp;Itemid=802</t>
  </si>
  <si>
    <t>http://monitoring.yanao.ru/yamal/index.php?option=com_content&amp;view=article&amp;id=342&amp;Itemid=803</t>
  </si>
  <si>
    <t>http://minfin.rk.gov.ru/rus/file/Prezentacija_Bjudzhet_dlja_grazhdan_2015.pdf</t>
  </si>
  <si>
    <t>http://www.minfin-altai.ru/byudzhet/budget-for-citizens/; http://www.open.minfin-altai.ru/</t>
  </si>
  <si>
    <t>http://www.minfinrb.ru/analytics/637/15433.php</t>
  </si>
  <si>
    <t>http://www.minfintuva.ru/15/16/page1859.html; http://budget17.ru/</t>
  </si>
  <si>
    <t>http://www.r-19.ru/authorities/ministry-of-finance-of-the-republic-of-khakassia/common/obrashcheniya-grazhdan/podgotovlen-na-osnovanii-zakona-respubliki-khakasiya-ot-01-12-2014-98-zrkh-o-respublikanskom-byudzhe.html</t>
  </si>
  <si>
    <t>http://mf.omskportal.ru/ru/RegionalPublicAuthorities/executivelist/MF/otrasl3/razdel31/otrasl312015-2017/otrasl312015-2017-1-RED.html, http://budget.omsk.ifinmon.ru/index.php/napravleniya/formirovanie-byudzheta/osnovnye-kharakteristiki-byudzheta</t>
  </si>
  <si>
    <t>http://mf.omskportal.ru/ru/RegionalPublicAuthorities/executivelist/MF/otrasl3/razdel31/otrasl312015-2017/otrasl312015-2017-1-RED.html</t>
  </si>
  <si>
    <t>http://mf.omskportal.ru/ru/RegionalPublicAuthorities/executivelist/MF/otrasl3/razdel31/otrasl312015-2017/otrasl312015-2017-1-RED.html; http://budget.omsk.ifinmon.ru/index.php/napravleniya/formirovanie-byudzheta/osnovnye-kharakteristiki-byudzheta/dokhody</t>
  </si>
  <si>
    <t>http://open.findep.org/budget/incomes; http://www.findep.org/assets/uploads/%20%D0%B4%D0%BB%D1%8F%20%D0%B3%D1%80%D0%B0%D0%B6%D0%B4%D0%B0%D0%BD%20%28%D0%BF%D0%BE%20193-%D0%9E%D0%97%20%D0%B8%D1%81%D0%BF%29.pdf</t>
  </si>
  <si>
    <t>http://open.findep.org/budget/expenses_industries; http://www.findep.org/assets/uploads/%20%D0%B4%D0%BB%D1%8F%20%D0%B3%D1%80%D0%B0%D0%B6%D0%B4%D0%B0%D0%BD%20%28%D0%BF%D0%BE%20193-%D0%9E%D0%97%20%D0%B8%D1%81%D0%BF%29.pdf</t>
  </si>
  <si>
    <t>http://open.findep.org/budget/index; http://www.findep.org/assets/uploads/%20%D0%B4%D0%BB%D1%8F%20%D0%B3%D1%80%D0%B0%D0%B6%D0%B4%D0%B0%D0%BD%20%28%D0%BF%D0%BE%20193-%D0%9E%D0%97%20%D0%B8%D1%81%D0%BF%29.pdf</t>
  </si>
  <si>
    <t>http://openbudget.kamgov.ru/Dashboard#/plan/plan/indicators</t>
  </si>
  <si>
    <t>http://openbudget.kamgov.ru/Dashboard#/plan/plan/income/tax_income</t>
  </si>
  <si>
    <t>http://openbudget.kamgov.ru/Dashboard#/plan/plan/expense/expense_structure</t>
  </si>
  <si>
    <t>http://openbudget.kamgov.ru/Dashboard#/plan/plan/investment_activities; http://openbudget.kamgov.ru/Dashboard#/plan/plan/road_fund</t>
  </si>
  <si>
    <t>http://openbudget.kamgov.ru/Dashboard#/plan/forecast_params</t>
  </si>
  <si>
    <t>http://openbudget.kamgov.ru/Dashboard#/programs</t>
  </si>
  <si>
    <t>http://openbudget.kamgov.ru/Dashboard#/info/contacts</t>
  </si>
  <si>
    <t>http://openbudget.kamgov.ru/Dashboard#/plan/plan/indicators; http://www.kamchatka.gov.ru/?cont=oiv_din&amp;mcont=5651&amp;menu=4&amp;menu2=0&amp;id=168</t>
  </si>
  <si>
    <t>http://ebudget.primorsky.ru/Show/Content/25</t>
  </si>
  <si>
    <t>http://ebudget.primorsky.ru/Menu/Page/186</t>
  </si>
  <si>
    <t>http://ebudget.primorsky.ru/Menu/Page/224</t>
  </si>
  <si>
    <t>http://open.minfin49.ru/Show/Content/56</t>
  </si>
  <si>
    <t>http://open.minfin49.ru/Show/Content/51</t>
  </si>
  <si>
    <t>http://open.minfin49.ru/Show/Content/57</t>
  </si>
  <si>
    <t>http://open.minfin49.ru/Show/Content/55</t>
  </si>
  <si>
    <t>http://open.minfin49.ru/Show/Content/54</t>
  </si>
  <si>
    <t>http://open.minfin49.ru/Show/Category/16?ItemId=56</t>
  </si>
  <si>
    <t>http://www.minfin74.ru/mBudget/2015-2017_edit-1.pdf</t>
  </si>
  <si>
    <t xml:space="preserve">Рейтинг субъектов Российской Федерации по разделу "3. Бюджет для граждан (закон о бюджете)" </t>
  </si>
  <si>
    <t xml:space="preserve">Оценка субъектов Российской Федерации по разделу "3. Бюджет для граждан (закон о бюджете)" </t>
  </si>
  <si>
    <t>http://www.depfin.admhmao.ru/wps/portal/fin/home/budget/material/info/38f4b760-5932-41d0-ac5a-ff83e6052449/</t>
  </si>
  <si>
    <t>http://www.depfin.admhmao.ru/wps/portal/fin/home/budget/material/info/38f4b760-5932-41d0-ac5a-ff83e6052449</t>
  </si>
  <si>
    <t>Более 5 переходов, переход на портал "Открытый бюджет" только с сайта Омской губернии</t>
  </si>
  <si>
    <t xml:space="preserve">http://www.minfinkubani.ru/budget_citizens/budget_brochure/budget_brochure_z.php </t>
  </si>
  <si>
    <t>http://portal.tverfin.ru/portal/Menu/Page/227</t>
  </si>
  <si>
    <t>http://portal.tverfin.ru/portal/Menu/Page/249</t>
  </si>
  <si>
    <t>http://portal.tverfin.ru/portal/Menu/Page/251</t>
  </si>
  <si>
    <t xml:space="preserve">http://portal.tverfin.ru/portal/Menu/Page/254 </t>
  </si>
  <si>
    <t>http://portal.tverfin.ru/portal/Menu/Page/257</t>
  </si>
  <si>
    <t>http://portal.tverfin.ru/portal/Menu/Page/200</t>
  </si>
  <si>
    <t>http://minfin.rkomi.ru/page/12495/28077/</t>
  </si>
  <si>
    <t xml:space="preserve">Брошюра - на сайте Правительства и финоргана </t>
  </si>
  <si>
    <t>http://open.minfin49.ru/Show/Content/53</t>
  </si>
  <si>
    <t>http://monitoring.yanao.ru/yamal/index.php?option=com_content&amp;view=article&amp;id=334&amp;Itemid=795</t>
  </si>
  <si>
    <t>http://ebudget.primorsky.ru/Menu/Page/265</t>
  </si>
  <si>
    <t>http://budget.cap.ru/Menu/Page/325</t>
  </si>
  <si>
    <t>http://budget.cap.ru/Menu/Page/295</t>
  </si>
  <si>
    <t>http://www.gfu.ru/upload/iblock/d2e/Бюджет%20для%20граждан%202015-2017.pdf</t>
  </si>
  <si>
    <t>http://df35.ru/index.php?option=com_content&amp;view=category&amp;id=214:2015-05-25-12-45-12&amp;Itemid=210&amp;layout=default, http://df35.ru/index.php?option=com_content&amp;view=section&amp;id=20</t>
  </si>
  <si>
    <t>http://minfin34.ru/budget/2015-2017/, http://volgafin.volganet.ru/</t>
  </si>
  <si>
    <t>http://b4u.gov-murman.ru/index.php#idMenu=1ov-murman.ru/index.php#idMenu=1, http://b4u.gov-murman.ru/index.php#idMenu=228</t>
  </si>
  <si>
    <t xml:space="preserve"> http://budget.mos.ru/rating#; http://budget.mos.ru/project_income</t>
  </si>
  <si>
    <t xml:space="preserve"> http://budget.mos.ru/rating#; http://budget.mos.ru/project_expenses</t>
  </si>
  <si>
    <t xml:space="preserve"> http://budget.mos.ru/rating#; http://budget.mos.ru/exp_gp</t>
  </si>
  <si>
    <t>http://budget.mos.ru/rating#, http://budget.mos.ru/debt_index</t>
  </si>
  <si>
    <t>http://portal.tverfin.ru/portal/Menu/Page/1</t>
  </si>
  <si>
    <t>http://open.findep.org/budget/funding</t>
  </si>
  <si>
    <t>http://portal.tverfin.ru/portal/Menu/Page/227, http://portal.tverfin.ru/portal/Show/Category/32?ItemId=287</t>
  </si>
  <si>
    <t>Сведения, относящиеся к закону о бюджете на 2015 год и плановый период, находятся в разных разделах (часть непосредственно в меню, часть в разделе "Рейтинг открытости бюджетных данных", по ссылкам не всегда та информация, которая обозначена в заголовке)</t>
  </si>
  <si>
    <t>место</t>
  </si>
  <si>
    <t>71-85</t>
  </si>
  <si>
    <t>62-68</t>
  </si>
  <si>
    <t>56-60</t>
  </si>
  <si>
    <t>49-55</t>
  </si>
  <si>
    <t>1-4</t>
  </si>
  <si>
    <t>6-7</t>
  </si>
  <si>
    <t>9-10</t>
  </si>
  <si>
    <t>11-12</t>
  </si>
  <si>
    <t>13-16</t>
  </si>
  <si>
    <t>18-20</t>
  </si>
  <si>
    <t>21-24</t>
  </si>
  <si>
    <t>26-28</t>
  </si>
  <si>
    <t>29-35</t>
  </si>
  <si>
    <t>37-41</t>
  </si>
  <si>
    <t>43-46</t>
  </si>
  <si>
    <t>47-48</t>
  </si>
  <si>
    <t>16-18</t>
  </si>
  <si>
    <t>3-4</t>
  </si>
  <si>
    <t>1-2</t>
  </si>
  <si>
    <t>13-14</t>
  </si>
  <si>
    <t>8-10</t>
  </si>
  <si>
    <t>8-9</t>
  </si>
  <si>
    <t>5-6</t>
  </si>
  <si>
    <t>5-7</t>
  </si>
  <si>
    <t>2-3</t>
  </si>
  <si>
    <t>12-13</t>
  </si>
  <si>
    <t>10-12</t>
  </si>
  <si>
    <t>7-8</t>
  </si>
  <si>
    <t>4-5</t>
  </si>
  <si>
    <t>7-9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</si>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</sst>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6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u/>
      <sz val="10"/>
      <color theme="10"/>
      <name val="Calibri"/>
      <family val="2"/>
      <charset val="204"/>
      <scheme val="minor"/>
    </font>
    <font>
      <u/>
      <sz val="10"/>
      <color theme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</cellStyleXfs>
  <cellXfs count="153">
    <xf numFmtId="0" fontId="0" fillId="0" borderId="0" xfId="0"/>
    <xf numFmtId="0" fontId="2" fillId="0" borderId="0" xfId="0" applyFont="1" applyAlignment="1">
      <alignment horizontal="left" vertical="center"/>
    </xf>
    <xf numFmtId="0" fontId="6" fillId="0" borderId="0" xfId="0" applyFont="1"/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5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horizontal="center"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49" fontId="6" fillId="0" borderId="0" xfId="0" applyNumberFormat="1" applyFont="1"/>
    <xf numFmtId="0" fontId="1" fillId="7" borderId="3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 indent="1"/>
    </xf>
    <xf numFmtId="0" fontId="10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8" fillId="0" borderId="0" xfId="0" applyFont="1" applyAlignment="1">
      <alignment horizontal="right"/>
    </xf>
    <xf numFmtId="0" fontId="8" fillId="5" borderId="4" xfId="0" applyFont="1" applyFill="1" applyBorder="1" applyAlignment="1">
      <alignment vertical="center" wrapText="1"/>
    </xf>
    <xf numFmtId="49" fontId="8" fillId="6" borderId="2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8" fillId="0" borderId="0" xfId="0" applyFont="1"/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11" fillId="0" borderId="1" xfId="0" applyFont="1" applyFill="1" applyBorder="1" applyAlignment="1">
      <alignment horizontal="right" vertical="center"/>
    </xf>
    <xf numFmtId="1" fontId="15" fillId="2" borderId="1" xfId="0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vertical="center" wrapText="1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left"/>
    </xf>
    <xf numFmtId="1" fontId="12" fillId="0" borderId="1" xfId="0" applyNumberFormat="1" applyFont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7" fillId="0" borderId="0" xfId="0" applyFont="1" applyFill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8" fillId="0" borderId="0" xfId="0" applyFont="1" applyFill="1"/>
    <xf numFmtId="0" fontId="12" fillId="0" borderId="1" xfId="0" applyFont="1" applyFill="1" applyBorder="1" applyAlignment="1">
      <alignment horizontal="right" vertical="center"/>
    </xf>
    <xf numFmtId="0" fontId="15" fillId="2" borderId="9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top"/>
    </xf>
    <xf numFmtId="0" fontId="14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5" fillId="0" borderId="1" xfId="3" applyFill="1" applyBorder="1" applyAlignment="1">
      <alignment horizontal="left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6" borderId="13" xfId="0" applyFont="1" applyFill="1" applyBorder="1" applyAlignment="1">
      <alignment vertical="center" wrapText="1"/>
    </xf>
    <xf numFmtId="0" fontId="8" fillId="6" borderId="13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 indent="1"/>
    </xf>
    <xf numFmtId="0" fontId="11" fillId="5" borderId="13" xfId="0" applyFont="1" applyFill="1" applyBorder="1" applyAlignment="1">
      <alignment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5" borderId="13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/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2" fillId="2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5" fillId="2" borderId="9" xfId="0" applyFont="1" applyFill="1" applyBorder="1" applyAlignment="1">
      <alignment horizontal="center" vertical="center"/>
    </xf>
    <xf numFmtId="0" fontId="5" fillId="0" borderId="0" xfId="3"/>
    <xf numFmtId="14" fontId="12" fillId="0" borderId="1" xfId="0" applyNumberFormat="1" applyFont="1" applyFill="1" applyBorder="1" applyAlignment="1">
      <alignment vertical="center"/>
    </xf>
    <xf numFmtId="0" fontId="12" fillId="3" borderId="8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21" fillId="0" borderId="0" xfId="3" applyFont="1"/>
    <xf numFmtId="0" fontId="21" fillId="0" borderId="1" xfId="3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5" fillId="0" borderId="1" xfId="3" applyBorder="1"/>
    <xf numFmtId="165" fontId="12" fillId="2" borderId="1" xfId="0" applyNumberFormat="1" applyFont="1" applyFill="1" applyBorder="1" applyAlignment="1">
      <alignment horizontal="center" vertical="center"/>
    </xf>
    <xf numFmtId="0" fontId="22" fillId="0" borderId="1" xfId="3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5" fontId="15" fillId="3" borderId="1" xfId="0" applyNumberFormat="1" applyFont="1" applyFill="1" applyBorder="1" applyAlignment="1">
      <alignment horizontal="center" vertical="center" wrapText="1"/>
    </xf>
    <xf numFmtId="1" fontId="8" fillId="0" borderId="0" xfId="0" applyNumberFormat="1" applyFont="1"/>
    <xf numFmtId="0" fontId="8" fillId="0" borderId="0" xfId="0" applyNumberFormat="1" applyFont="1"/>
    <xf numFmtId="0" fontId="25" fillId="0" borderId="0" xfId="0" applyFont="1"/>
    <xf numFmtId="0" fontId="12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15" fillId="2" borderId="1" xfId="0" applyNumberFormat="1" applyFont="1" applyFill="1" applyBorder="1" applyAlignment="1">
      <alignment horizontal="center" vertical="center"/>
    </xf>
    <xf numFmtId="165" fontId="12" fillId="0" borderId="1" xfId="2" applyNumberFormat="1" applyFont="1" applyFill="1" applyBorder="1" applyAlignment="1">
      <alignment horizontal="center" vertical="center"/>
    </xf>
    <xf numFmtId="1" fontId="6" fillId="0" borderId="0" xfId="0" applyNumberFormat="1" applyFont="1"/>
    <xf numFmtId="165" fontId="12" fillId="2" borderId="1" xfId="2" applyNumberFormat="1" applyFont="1" applyFill="1" applyBorder="1" applyAlignment="1">
      <alignment horizontal="center" vertical="center"/>
    </xf>
    <xf numFmtId="0" fontId="6" fillId="0" borderId="0" xfId="0" applyNumberFormat="1" applyFont="1"/>
    <xf numFmtId="0" fontId="1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49" fontId="15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9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49" fontId="7" fillId="6" borderId="2" xfId="0" applyNumberFormat="1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49" fontId="8" fillId="6" borderId="2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2" fillId="3" borderId="6" xfId="0" applyFont="1" applyFill="1" applyBorder="1" applyAlignment="1">
      <alignment horizontal="right" vertical="center" wrapText="1"/>
    </xf>
    <xf numFmtId="0" fontId="12" fillId="3" borderId="7" xfId="0" applyFont="1" applyFill="1" applyBorder="1" applyAlignment="1">
      <alignment horizontal="right" vertical="center" wrapText="1"/>
    </xf>
    <xf numFmtId="0" fontId="12" fillId="3" borderId="8" xfId="0" applyFont="1" applyFill="1" applyBorder="1" applyAlignment="1">
      <alignment horizontal="right" vertical="center" wrapText="1"/>
    </xf>
    <xf numFmtId="0" fontId="14" fillId="0" borderId="6" xfId="0" applyFont="1" applyFill="1" applyBorder="1" applyAlignment="1">
      <alignment horizontal="center" vertical="top"/>
    </xf>
    <xf numFmtId="0" fontId="14" fillId="0" borderId="8" xfId="0" applyFont="1" applyFill="1" applyBorder="1" applyAlignment="1">
      <alignment horizontal="center" vertical="top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49" fontId="15" fillId="2" borderId="1" xfId="0" applyNumberFormat="1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2" fillId="2" borderId="1" xfId="2" applyNumberFormat="1" applyFont="1" applyFill="1" applyBorder="1" applyAlignment="1">
      <alignment horizontal="center" vertical="center"/>
    </xf>
  </cellXfs>
  <cellStyles count="4">
    <cellStyle name="Гиперссылка" xfId="3" builtinId="8"/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79;&#1076;&#1077;&#1083;%201%202015%20-%20&#1076;&#1083;&#1103;%20&#1088;&#1072;&#1073;&#1086;&#1090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Параметры"/>
    </sheetNames>
    <sheetDataSet>
      <sheetData sheetId="0" refreshError="1"/>
      <sheetData sheetId="1" refreshError="1"/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 xml:space="preserve">Нет, не опубликован 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epfin.kirov.ru/budgetnarod/budget2015-2017zakon480.pdf" TargetMode="External"/><Relationship Id="rId13" Type="http://schemas.openxmlformats.org/officeDocument/2006/relationships/hyperlink" Target="http://openbudsk.ru/impfiles/bdg.pdf" TargetMode="External"/><Relationship Id="rId3" Type="http://schemas.openxmlformats.org/officeDocument/2006/relationships/hyperlink" Target="http://budget.mos.ru/aip" TargetMode="External"/><Relationship Id="rId7" Type="http://schemas.openxmlformats.org/officeDocument/2006/relationships/hyperlink" Target="http://budget.permkrai.ru/budget/budg_invest2015" TargetMode="External"/><Relationship Id="rId12" Type="http://schemas.openxmlformats.org/officeDocument/2006/relationships/hyperlink" Target="http://portal.tverfin.ru/portal/Menu/Page/257" TargetMode="External"/><Relationship Id="rId2" Type="http://schemas.openxmlformats.org/officeDocument/2006/relationships/hyperlink" Target="http://dfto.ru/www/open/index.php?option=com_content&amp;view=article&amp;id=127&amp;Itemid=338" TargetMode="External"/><Relationship Id="rId1" Type="http://schemas.openxmlformats.org/officeDocument/2006/relationships/hyperlink" Target="http://www.depfin.admhmao.ru/wps/wcm/connect/53bf130f-99de-43c6-9484-9a7e859aa8c2/%D0%97%D0%B0%D0%BA%D0%BE%D0%BD+2015-2017.pdf?MOD=AJPERES&amp;ContentCache=NONE&amp;CACHEID=53bf130f-99de-43c6-9484-9a7e859aa8c2" TargetMode="External"/><Relationship Id="rId6" Type="http://schemas.openxmlformats.org/officeDocument/2006/relationships/hyperlink" Target="http://www.minfinrb.ru/analytics/637/15433.php" TargetMode="External"/><Relationship Id="rId11" Type="http://schemas.openxmlformats.org/officeDocument/2006/relationships/hyperlink" Target="http://open.findep.org/budget/development" TargetMode="External"/><Relationship Id="rId5" Type="http://schemas.openxmlformats.org/officeDocument/2006/relationships/hyperlink" Target="https://minfin.bashkortostan.ru/documents/186539/" TargetMode="External"/><Relationship Id="rId10" Type="http://schemas.openxmlformats.org/officeDocument/2006/relationships/hyperlink" Target="http://mf.omskportal.ru/ru/RegionalPublicAuthorities/executivelist/MF/otrasl3/razdel31/otrasl312015-2017/otrasl312015-2017-1-RED.html" TargetMode="External"/><Relationship Id="rId4" Type="http://schemas.openxmlformats.org/officeDocument/2006/relationships/hyperlink" Target="http://budget.lenobl.ru/new/budget/num/region/aip/" TargetMode="External"/><Relationship Id="rId9" Type="http://schemas.openxmlformats.org/officeDocument/2006/relationships/hyperlink" Target="http://www.minfin.orb.ru/bud_for/Vvod" TargetMode="External"/><Relationship Id="rId1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budget.mos.ru/debt_index" TargetMode="External"/><Relationship Id="rId2" Type="http://schemas.openxmlformats.org/officeDocument/2006/relationships/hyperlink" Target="http://dfto.ru/www/open/index.php?option=com_content&amp;view=article&amp;id=127&amp;Itemid=338" TargetMode="External"/><Relationship Id="rId1" Type="http://schemas.openxmlformats.org/officeDocument/2006/relationships/hyperlink" Target="http://adm.rkursk.ru/index.php?id=693&amp;mat_id=28663" TargetMode="External"/><Relationship Id="rId6" Type="http://schemas.openxmlformats.org/officeDocument/2006/relationships/printerSettings" Target="../printerSettings/printerSettings11.bin"/><Relationship Id="rId5" Type="http://schemas.openxmlformats.org/officeDocument/2006/relationships/hyperlink" Target="http://budget.lenobl.ru/new/budget/num/region/current/debt/" TargetMode="External"/><Relationship Id="rId4" Type="http://schemas.openxmlformats.org/officeDocument/2006/relationships/hyperlink" Target="http://df35.ru/index.php?option=com_content&amp;view=article&amp;id=2081:2013-11-14-09-56-46&amp;catid=197:2014-11-12-06-04-38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open.findep.org/budget/index" TargetMode="External"/><Relationship Id="rId2" Type="http://schemas.openxmlformats.org/officeDocument/2006/relationships/hyperlink" Target="http://dfto.ru/www/open/index.php?option=com_content&amp;view=article&amp;id=127&amp;Itemid=338" TargetMode="External"/><Relationship Id="rId1" Type="http://schemas.openxmlformats.org/officeDocument/2006/relationships/hyperlink" Target="http://fin.tmbreg.ru/7812.html" TargetMode="External"/><Relationship Id="rId6" Type="http://schemas.openxmlformats.org/officeDocument/2006/relationships/printerSettings" Target="../printerSettings/printerSettings12.bin"/><Relationship Id="rId5" Type="http://schemas.openxmlformats.org/officeDocument/2006/relationships/hyperlink" Target="http://saratov.ifinmon.ru/index.php/byudzhet-dlya-grazhdan" TargetMode="External"/><Relationship Id="rId4" Type="http://schemas.openxmlformats.org/officeDocument/2006/relationships/hyperlink" Target="http://dvinaland.ru/budg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df35.ru/index.php?option=com_content&amp;view=section&amp;id=20" TargetMode="External"/><Relationship Id="rId18" Type="http://schemas.openxmlformats.org/officeDocument/2006/relationships/hyperlink" Target="http://minfin.ryazangov.ru/activities/budget/budget_open/otkrytyy-byudzhet/" TargetMode="External"/><Relationship Id="rId26" Type="http://schemas.openxmlformats.org/officeDocument/2006/relationships/hyperlink" Target="http://www.mfrno-a.ru/login/otkrytyy_byudzhet.php" TargetMode="External"/><Relationship Id="rId39" Type="http://schemas.openxmlformats.org/officeDocument/2006/relationships/hyperlink" Target="http://adm.rkursk.ru/index.php?id=693" TargetMode="External"/><Relationship Id="rId21" Type="http://schemas.openxmlformats.org/officeDocument/2006/relationships/hyperlink" Target="http://minfin01-maykop.ru/Show/Category/13?ItemId=145" TargetMode="External"/><Relationship Id="rId34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budget.html" TargetMode="External"/><Relationship Id="rId42" Type="http://schemas.openxmlformats.org/officeDocument/2006/relationships/hyperlink" Target="http://www.gfu.ivanovo.ru/index.php?topic=18" TargetMode="External"/><Relationship Id="rId47" Type="http://schemas.openxmlformats.org/officeDocument/2006/relationships/hyperlink" Target="http://mari-el.gov.ru/minfin/Pages/Budjprojekt.aspx" TargetMode="External"/><Relationship Id="rId50" Type="http://schemas.openxmlformats.org/officeDocument/2006/relationships/hyperlink" Target="http://www.finupr.kurganobl.ru/index.php?test=budjetgrd" TargetMode="External"/><Relationship Id="rId55" Type="http://schemas.openxmlformats.org/officeDocument/2006/relationships/hyperlink" Target="http://minfin.krskstate.ru/openbudget/book" TargetMode="External"/><Relationship Id="rId63" Type="http://schemas.openxmlformats.org/officeDocument/2006/relationships/hyperlink" Target="http://ob.mosreg.ru/index.php/o-byudzhete/zakon-o-byudzhete/byudzhet-dlya-grazhdan/2015-god" TargetMode="External"/><Relationship Id="rId68" Type="http://schemas.openxmlformats.org/officeDocument/2006/relationships/hyperlink" Target="http://mf.omskportal.ru/ru/RegionalPublicAuthorities/executivelist/MF/otrasl3/razdel31/otrasl312015-2017/otrasl312015-2017-1-RED.html" TargetMode="External"/><Relationship Id="rId7" Type="http://schemas.openxmlformats.org/officeDocument/2006/relationships/hyperlink" Target="http://www.minfin.orb.ru/bud_for/Vvod" TargetMode="External"/><Relationship Id="rId71" Type="http://schemas.openxmlformats.org/officeDocument/2006/relationships/hyperlink" Target="http://portal.tverfin.ru/portal/Menu/Page/227" TargetMode="External"/><Relationship Id="rId2" Type="http://schemas.openxmlformats.org/officeDocument/2006/relationships/hyperlink" Target="http://www.gfu.vrn.ru/dir32/dir34/" TargetMode="External"/><Relationship Id="rId16" Type="http://schemas.openxmlformats.org/officeDocument/2006/relationships/hyperlink" Target="http://b4u.ghttp/b4u.gov-murman.ru/index.php" TargetMode="External"/><Relationship Id="rId29" Type="http://schemas.openxmlformats.org/officeDocument/2006/relationships/hyperlink" Target="http://budget.permkrai.ru/budget/indicators2015" TargetMode="External"/><Relationship Id="rId11" Type="http://schemas.openxmlformats.org/officeDocument/2006/relationships/hyperlink" Target="http://minfin.karelia.ru/bjudzhet-na-2015-god/" TargetMode="External"/><Relationship Id="rId24" Type="http://schemas.openxmlformats.org/officeDocument/2006/relationships/hyperlink" Target="http://www.mfri.ru/index.php/2013-12-01-16-49-08/obinfo/419-2014-10-23-14-18-48.html" TargetMode="External"/><Relationship Id="rId32" Type="http://schemas.openxmlformats.org/officeDocument/2006/relationships/hyperlink" Target="http://bryanskoblfin.ru/Show/Content/623" TargetMode="External"/><Relationship Id="rId37" Type="http://schemas.openxmlformats.org/officeDocument/2006/relationships/hyperlink" Target="http://sevastopol.gov.ru/search/index.php?q=&amp;s=%D0%9F%D0%BE%D0%B8%D1%81%D0%BA" TargetMode="External"/><Relationship Id="rId40" Type="http://schemas.openxmlformats.org/officeDocument/2006/relationships/hyperlink" Target="https://minfin.bashkortostan.ru/activity/18373/" TargetMode="External"/><Relationship Id="rId45" Type="http://schemas.openxmlformats.org/officeDocument/2006/relationships/hyperlink" Target="http://portal.novkfo.ru/Menu/Page/48)." TargetMode="External"/><Relationship Id="rId53" Type="http://schemas.openxmlformats.org/officeDocument/2006/relationships/hyperlink" Target="http://www.minfintuva.ru/15/16/page1859.html" TargetMode="External"/><Relationship Id="rId58" Type="http://schemas.openxmlformats.org/officeDocument/2006/relationships/hyperlink" Target="http://www.sakha.gov.ru/node/214513" TargetMode="External"/><Relationship Id="rId66" Type="http://schemas.openxmlformats.org/officeDocument/2006/relationships/hyperlink" Target="http://openbudsk.ru/content/bdg/" TargetMode="External"/><Relationship Id="rId74" Type="http://schemas.openxmlformats.org/officeDocument/2006/relationships/comments" Target="../comments1.xml"/><Relationship Id="rId5" Type="http://schemas.openxmlformats.org/officeDocument/2006/relationships/hyperlink" Target="http://www.finsmol.ru/open/nJv558Sj" TargetMode="External"/><Relationship Id="rId15" Type="http://schemas.openxmlformats.org/officeDocument/2006/relationships/hyperlink" Target="http://budget.lenobl.ru/new/budget/num/region/current/" TargetMode="External"/><Relationship Id="rId23" Type="http://schemas.openxmlformats.org/officeDocument/2006/relationships/hyperlink" Target="http://portal.minfinrd.ru/Show/Category/21?ItemId=96" TargetMode="External"/><Relationship Id="rId28" Type="http://schemas.openxmlformats.org/officeDocument/2006/relationships/hyperlink" Target="http://minfinrm.ru/budget%20for%20citizens/" TargetMode="External"/><Relationship Id="rId36" Type="http://schemas.openxmlformats.org/officeDocument/2006/relationships/hyperlink" Target="http://eao.ru/?p=4387" TargetMode="External"/><Relationship Id="rId49" Type="http://schemas.openxmlformats.org/officeDocument/2006/relationships/hyperlink" Target="http://finance.pnzreg.ru/budget/Otkrytyy_Byudet_Penzenskoy_oblasti" TargetMode="External"/><Relationship Id="rId57" Type="http://schemas.openxmlformats.org/officeDocument/2006/relationships/hyperlink" Target="http://www.mfnso.nso.ru/page/458" TargetMode="External"/><Relationship Id="rId61" Type="http://schemas.openxmlformats.org/officeDocument/2006/relationships/hyperlink" Target="http://chuk.dot.ru/power/administrative_setting/Dep_fin_ecom/budzet/" TargetMode="External"/><Relationship Id="rId10" Type="http://schemas.openxmlformats.org/officeDocument/2006/relationships/hyperlink" Target="http://www.yarregion.ru/depts/depfin/default.aspx" TargetMode="External"/><Relationship Id="rId19" Type="http://schemas.openxmlformats.org/officeDocument/2006/relationships/hyperlink" Target="http://finance.pskov.ru/byudzhet-dlya-grazhdan" TargetMode="External"/><Relationship Id="rId31" Type="http://schemas.openxmlformats.org/officeDocument/2006/relationships/hyperlink" Target="http://ufo.ulntc.ru/index.php?mgf=budget/open_budget" TargetMode="External"/><Relationship Id="rId44" Type="http://schemas.openxmlformats.org/officeDocument/2006/relationships/hyperlink" Target="http://dfto.ru/www/open/index.php?option=com_content&amp;view=article&amp;id=127&amp;Itemid=338" TargetMode="External"/><Relationship Id="rId52" Type="http://schemas.openxmlformats.org/officeDocument/2006/relationships/hyperlink" Target="http://www.yamalfin.ru/index.php?option=com_content&amp;view=category&amp;id=82&amp;Itemid=83" TargetMode="External"/><Relationship Id="rId60" Type="http://schemas.openxmlformats.org/officeDocument/2006/relationships/hyperlink" Target="http://www.fin.amurobl.ru:8080/oblastnoy-byudzhet/byudzhet-dlya-grazhdan/" TargetMode="External"/><Relationship Id="rId65" Type="http://schemas.openxmlformats.org/officeDocument/2006/relationships/hyperlink" Target="http://www.minfin.donland.ru/" TargetMode="External"/><Relationship Id="rId73" Type="http://schemas.openxmlformats.org/officeDocument/2006/relationships/vmlDrawing" Target="../drawings/vmlDrawing1.vml"/><Relationship Id="rId4" Type="http://schemas.openxmlformats.org/officeDocument/2006/relationships/hyperlink" Target="http://orel-region.ru/index.php?head=46&amp;part=108&amp;unit=2" TargetMode="External"/><Relationship Id="rId9" Type="http://schemas.openxmlformats.org/officeDocument/2006/relationships/hyperlink" Target="http://fin.tmbreg.ru/7812.html" TargetMode="External"/><Relationship Id="rId14" Type="http://schemas.openxmlformats.org/officeDocument/2006/relationships/hyperlink" Target="http://www.minfin39.ru/ebudget/budget_for_people.php" TargetMode="External"/><Relationship Id="rId22" Type="http://schemas.openxmlformats.org/officeDocument/2006/relationships/hyperlink" Target="http://mf-ao.ru/index.php/2014-02-25-10-55-37" TargetMode="External"/><Relationship Id="rId27" Type="http://schemas.openxmlformats.org/officeDocument/2006/relationships/hyperlink" Target="http://www.minfinchr.ru/byudzhet-dlya-grazhdan" TargetMode="External"/><Relationship Id="rId30" Type="http://schemas.openxmlformats.org/officeDocument/2006/relationships/hyperlink" Target="http://www.government-nnov.ru/?id=161736" TargetMode="External"/><Relationship Id="rId35" Type="http://schemas.openxmlformats.org/officeDocument/2006/relationships/hyperlink" Target="http://open.findep.org/budget/index" TargetMode="External"/><Relationship Id="rId43" Type="http://schemas.openxmlformats.org/officeDocument/2006/relationships/hyperlink" Target="http://www.admoblkaluga.ru/main/work/finances/open-budget/index.php" TargetMode="External"/><Relationship Id="rId48" Type="http://schemas.openxmlformats.org/officeDocument/2006/relationships/hyperlink" Target="http://minfin09.ucoz.ru/load/bjudzhet_respubliki/bjudzhet_dlja_grazhdan/81" TargetMode="External"/><Relationship Id="rId56" Type="http://schemas.openxmlformats.org/officeDocument/2006/relationships/hyperlink" Target="http://www.ofukem.ru/content/blogcategory/147/157/" TargetMode="External"/><Relationship Id="rId64" Type="http://schemas.openxmlformats.org/officeDocument/2006/relationships/hyperlink" Target="http://minfin.kalmregion.ru/index.php?option=com_content&amp;view=article&amp;id=95" TargetMode="External"/><Relationship Id="rId69" Type="http://schemas.openxmlformats.org/officeDocument/2006/relationships/hyperlink" Target="http://www.depfin.admhmao.ru/wps/portal/fin/home/budget/material/info/38f4b760-5932-41d0-ac5a-ff83e6052449" TargetMode="External"/><Relationship Id="rId8" Type="http://schemas.openxmlformats.org/officeDocument/2006/relationships/hyperlink" Target="http://depfin.adm44.ru/Budget/budgrag/index.aspx" TargetMode="External"/><Relationship Id="rId51" Type="http://schemas.openxmlformats.org/officeDocument/2006/relationships/hyperlink" Target="http://minfin.midural.ru/document/category/88" TargetMode="External"/><Relationship Id="rId72" Type="http://schemas.openxmlformats.org/officeDocument/2006/relationships/printerSettings" Target="../printerSettings/printerSettings4.bin"/><Relationship Id="rId3" Type="http://schemas.openxmlformats.org/officeDocument/2006/relationships/hyperlink" Target="http://budget.mos.ru/project_main" TargetMode="External"/><Relationship Id="rId12" Type="http://schemas.openxmlformats.org/officeDocument/2006/relationships/hyperlink" Target="http://dvinaland.ru/budget" TargetMode="External"/><Relationship Id="rId17" Type="http://schemas.openxmlformats.org/officeDocument/2006/relationships/hyperlink" Target="http://dtf.avo.ru/index.php?option=com_content&amp;view=article&amp;id=168&amp;Itemid=139" TargetMode="External"/><Relationship Id="rId25" Type="http://schemas.openxmlformats.org/officeDocument/2006/relationships/hyperlink" Target="http://pravitelstvo.kbr.ru/oigv/minfin/" TargetMode="External"/><Relationship Id="rId33" Type="http://schemas.openxmlformats.org/officeDocument/2006/relationships/hyperlink" Target="http://www.minfinrb.ru/analytics/637/" TargetMode="External"/><Relationship Id="rId38" Type="http://schemas.openxmlformats.org/officeDocument/2006/relationships/hyperlink" Target="http://www.admlip.ru/economy/finances/byudzhet-dlya-grazhdan/" TargetMode="External"/><Relationship Id="rId46" Type="http://schemas.openxmlformats.org/officeDocument/2006/relationships/hyperlink" Target="http://www.minfinkubani.ru/budget_citizens/budget_brochure/budget_brochure_z.php" TargetMode="External"/><Relationship Id="rId59" Type="http://schemas.openxmlformats.org/officeDocument/2006/relationships/hyperlink" Target="http://minfin.khabkrai.ru/portal/Show/Content/702" TargetMode="External"/><Relationship Id="rId67" Type="http://schemas.openxmlformats.org/officeDocument/2006/relationships/hyperlink" Target="http://budget.cap.ru/Menu/Page/176" TargetMode="External"/><Relationship Id="rId20" Type="http://schemas.openxmlformats.org/officeDocument/2006/relationships/hyperlink" Target="http://uf.adm-nao.ru/byudzhet-dlya-grazhdan" TargetMode="External"/><Relationship Id="rId41" Type="http://schemas.openxmlformats.org/officeDocument/2006/relationships/hyperlink" Target="http://minfin-samara.ru/BudgetDG/" TargetMode="External"/><Relationship Id="rId54" Type="http://schemas.openxmlformats.org/officeDocument/2006/relationships/hyperlink" Target="http://fin22.ru/bud/z2015/" TargetMode="External"/><Relationship Id="rId62" Type="http://schemas.openxmlformats.org/officeDocument/2006/relationships/hyperlink" Target="http://minfin.rk.gov.ru/rus/info.php?id=606694" TargetMode="External"/><Relationship Id="rId70" Type="http://schemas.openxmlformats.org/officeDocument/2006/relationships/hyperlink" Target="http://www.mfur.ru/budget%20for%20citizens/2015/2015.php" TargetMode="External"/><Relationship Id="rId1" Type="http://schemas.openxmlformats.org/officeDocument/2006/relationships/hyperlink" Target="http://beldepfin.ru/?page_id=1247" TargetMode="External"/><Relationship Id="rId6" Type="http://schemas.openxmlformats.org/officeDocument/2006/relationships/hyperlink" Target="http://www.fincom.spb.ru/comfin/budjet/budget_for_people.ht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minfin.karelia.ru/bjudzhet-na-2015-god/" TargetMode="External"/><Relationship Id="rId13" Type="http://schemas.openxmlformats.org/officeDocument/2006/relationships/hyperlink" Target="http://dtf.avo.ru/index.php?option=com_content&amp;view=article&amp;id=168&amp;Itemid=139" TargetMode="External"/><Relationship Id="rId18" Type="http://schemas.openxmlformats.org/officeDocument/2006/relationships/hyperlink" Target="http://minfin01-maykop.ru/Show/Category/13?ItemId=145" TargetMode="External"/><Relationship Id="rId26" Type="http://schemas.openxmlformats.org/officeDocument/2006/relationships/hyperlink" Target="http://r-19.ru/upload/iblock/&#1041;&#1102;&#1076;&#1078;&#1077;&#1090;_&#1076;&#1083;&#1103;_&#1075;&#1088;&#1072;&#1078;&#1076;&#1072;&#1085;_2015.pdf" TargetMode="External"/><Relationship Id="rId39" Type="http://schemas.openxmlformats.org/officeDocument/2006/relationships/hyperlink" Target="https://minfin.bashkortostan.ru/documents/186539/" TargetMode="External"/><Relationship Id="rId3" Type="http://schemas.openxmlformats.org/officeDocument/2006/relationships/hyperlink" Target="http://orel-region.ru/index.php?head=46&amp;part=108&amp;unit=2" TargetMode="External"/><Relationship Id="rId21" Type="http://schemas.openxmlformats.org/officeDocument/2006/relationships/hyperlink" Target="http://pravitelstvo.kbr.ru/oigv/minfin/" TargetMode="External"/><Relationship Id="rId34" Type="http://schemas.openxmlformats.org/officeDocument/2006/relationships/hyperlink" Target="http://www.minfinkubani.ru/budget_citizens/budget_brochure/budget_brochure_z.php" TargetMode="External"/><Relationship Id="rId42" Type="http://schemas.openxmlformats.org/officeDocument/2006/relationships/hyperlink" Target="http://minfin.rkomi.ru/page/12495/" TargetMode="External"/><Relationship Id="rId7" Type="http://schemas.openxmlformats.org/officeDocument/2006/relationships/hyperlink" Target="http://fin.tmbreg.ru/7812.html" TargetMode="External"/><Relationship Id="rId12" Type="http://schemas.openxmlformats.org/officeDocument/2006/relationships/hyperlink" Target="http://b4u.gov-murman.ru/index.php" TargetMode="External"/><Relationship Id="rId17" Type="http://schemas.openxmlformats.org/officeDocument/2006/relationships/hyperlink" Target="http://uf.adm-nao.ru/byudzhet-dlya-grazhdan" TargetMode="External"/><Relationship Id="rId25" Type="http://schemas.openxmlformats.org/officeDocument/2006/relationships/hyperlink" Target="http://bryanskoblfin.ru/Show/Content/623" TargetMode="External"/><Relationship Id="rId33" Type="http://schemas.openxmlformats.org/officeDocument/2006/relationships/hyperlink" Target="http://budget.mos.ru/forecast" TargetMode="External"/><Relationship Id="rId38" Type="http://schemas.openxmlformats.org/officeDocument/2006/relationships/hyperlink" Target="http://df35.ru/index.php?option=com_content&amp;view=article&amp;id=3479:2014-11-11-11-46-01&amp;catid=197:2014-11-12-06-04-38" TargetMode="External"/><Relationship Id="rId2" Type="http://schemas.openxmlformats.org/officeDocument/2006/relationships/hyperlink" Target="http://www.gfu.vrn.ru/dir32/dir34/" TargetMode="External"/><Relationship Id="rId16" Type="http://schemas.openxmlformats.org/officeDocument/2006/relationships/hyperlink" Target="http://finance.pskov.ru/byudzhet-dlya-grazhdan" TargetMode="External"/><Relationship Id="rId20" Type="http://schemas.openxmlformats.org/officeDocument/2006/relationships/hyperlink" Target="http://www.mfri.ru/index.php/2013-12-01-16-49-08/obinfo/419-2014-10-23-14-18-48.html" TargetMode="External"/><Relationship Id="rId29" Type="http://schemas.openxmlformats.org/officeDocument/2006/relationships/hyperlink" Target="http://sevastopol.gov.ru/search/index.php?q=&amp;s=%D0%9F%D0%BE%D0%B8%D1%81%D0%BA" TargetMode="External"/><Relationship Id="rId41" Type="http://schemas.openxmlformats.org/officeDocument/2006/relationships/hyperlink" Target="http://minfin.krskstate.ru/dat/File/10/book_2015.pdf" TargetMode="External"/><Relationship Id="rId1" Type="http://schemas.openxmlformats.org/officeDocument/2006/relationships/hyperlink" Target="http://beldepfin.ru/?page_id=1247" TargetMode="External"/><Relationship Id="rId6" Type="http://schemas.openxmlformats.org/officeDocument/2006/relationships/hyperlink" Target="http://depfin.adm44.ru/Budget/budgrag/index.aspx" TargetMode="External"/><Relationship Id="rId11" Type="http://schemas.openxmlformats.org/officeDocument/2006/relationships/hyperlink" Target="http://budget.lenobl.ru/new/budget/num/region/current/" TargetMode="External"/><Relationship Id="rId24" Type="http://schemas.openxmlformats.org/officeDocument/2006/relationships/hyperlink" Target="http://www.government-nnov.ru/?id=161736" TargetMode="External"/><Relationship Id="rId32" Type="http://schemas.openxmlformats.org/officeDocument/2006/relationships/hyperlink" Target="http://dfto.ru/www/open/index.php?option=com_content&amp;view=article&amp;id=127&amp;Itemid=338" TargetMode="External"/><Relationship Id="rId37" Type="http://schemas.openxmlformats.org/officeDocument/2006/relationships/hyperlink" Target="http://www.mfnso.nso.ru/page/458" TargetMode="External"/><Relationship Id="rId40" Type="http://schemas.openxmlformats.org/officeDocument/2006/relationships/hyperlink" Target="http://www.minfinrb.ru/analytics/637/15433.php" TargetMode="External"/><Relationship Id="rId45" Type="http://schemas.openxmlformats.org/officeDocument/2006/relationships/printerSettings" Target="../printerSettings/printerSettings5.bin"/><Relationship Id="rId5" Type="http://schemas.openxmlformats.org/officeDocument/2006/relationships/hyperlink" Target="http://www.minfin.orb.ru/bud_for/Vvod" TargetMode="External"/><Relationship Id="rId15" Type="http://schemas.openxmlformats.org/officeDocument/2006/relationships/hyperlink" Target="http://portal.novkfo.ru/Menu/Page/48" TargetMode="External"/><Relationship Id="rId23" Type="http://schemas.openxmlformats.org/officeDocument/2006/relationships/hyperlink" Target="http://minfin.tatarstan.ru/rus/budget.html" TargetMode="External"/><Relationship Id="rId28" Type="http://schemas.openxmlformats.org/officeDocument/2006/relationships/hyperlink" Target="http://open.findep.org/budget/index" TargetMode="External"/><Relationship Id="rId36" Type="http://schemas.openxmlformats.org/officeDocument/2006/relationships/hyperlink" Target="http://ufo.ulntc.ru/budget/open_budget/&#1041;&#1102;&#1076;&#1078;&#1077;&#1090;_&#1076;&#1083;&#1103;_&#1075;&#1088;&#1072;&#1078;&#1076;&#1072;&#1085;_2015_2017_(&#1079;&#1072;&#1082;&#1086;&#1085;).pdf" TargetMode="External"/><Relationship Id="rId10" Type="http://schemas.openxmlformats.org/officeDocument/2006/relationships/hyperlink" Target="http://www.minfin39.ru/ebudget/budget_for_people.php" TargetMode="External"/><Relationship Id="rId19" Type="http://schemas.openxmlformats.org/officeDocument/2006/relationships/hyperlink" Target="http://mf-ao.ru/index.php/2014-02-25-10-55-37" TargetMode="External"/><Relationship Id="rId31" Type="http://schemas.openxmlformats.org/officeDocument/2006/relationships/hyperlink" Target="http://adm.rkursk.ru/index.php?id=693" TargetMode="External"/><Relationship Id="rId44" Type="http://schemas.openxmlformats.org/officeDocument/2006/relationships/hyperlink" Target="http://mf.omskportal.ru/ru/RegionalPublicAuthorities/executivelist/MF/otrasl3/razdel31/otrasl312015-2017/otrasl312015-2017-1-RED.html" TargetMode="External"/><Relationship Id="rId4" Type="http://schemas.openxmlformats.org/officeDocument/2006/relationships/hyperlink" Target="http://www.finsmol.ru/open/nJv558Sj" TargetMode="External"/><Relationship Id="rId9" Type="http://schemas.openxmlformats.org/officeDocument/2006/relationships/hyperlink" Target="http://dvinaland.ru/budget" TargetMode="External"/><Relationship Id="rId14" Type="http://schemas.openxmlformats.org/officeDocument/2006/relationships/hyperlink" Target="http://minfin.ryazangov.ru/activities/budget/budget_open/otkrytyy-byudzhet/" TargetMode="External"/><Relationship Id="rId22" Type="http://schemas.openxmlformats.org/officeDocument/2006/relationships/hyperlink" Target="http://www.minfinchr.ru/byudzhet-dlya-grazhdan" TargetMode="External"/><Relationship Id="rId27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budget.html" TargetMode="External"/><Relationship Id="rId30" Type="http://schemas.openxmlformats.org/officeDocument/2006/relationships/hyperlink" Target="http://www.admlip.ru/economy/finances/byudzhet-dlya-grazhdan/" TargetMode="External"/><Relationship Id="rId35" Type="http://schemas.openxmlformats.org/officeDocument/2006/relationships/hyperlink" Target="http://minfinrm.ru/budget%20for%20citizens/&#1041;&#1102;&#1076;&#1078;&#1077;&#1090;%20&#1076;&#1083;&#1103;%20&#1075;&#1088;&#1072;&#1078;&#1076;&#1072;&#1085;%20&#1082;%20&#1047;&#1072;&#1082;&#1086;&#1085;&#1091;%20&#1086;&#1090;%2019.12.2014%20&#1075;.%20&#8470;%2099-&#1079;%20(1).pdf" TargetMode="External"/><Relationship Id="rId43" Type="http://schemas.openxmlformats.org/officeDocument/2006/relationships/hyperlink" Target="http://minfin.midural.ru/uploads/document/1911/byudzhet-dlya-grazhdan-po-zakonu-2015-kod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open.findep.org/budget/index" TargetMode="External"/><Relationship Id="rId13" Type="http://schemas.openxmlformats.org/officeDocument/2006/relationships/hyperlink" Target="http://mf.omskportal.ru/ru/RegionalPublicAuthorities/executivelist/MF/otrasl3/razdel31/otrasl312015-2017/otrasl312015-2017-1-RED.html" TargetMode="External"/><Relationship Id="rId18" Type="http://schemas.openxmlformats.org/officeDocument/2006/relationships/hyperlink" Target="http://www.mfur.ru/budget%20for%20citizens/2015/2015.php" TargetMode="External"/><Relationship Id="rId3" Type="http://schemas.openxmlformats.org/officeDocument/2006/relationships/hyperlink" Target="http://www.minfinkubani.ru/budget_citizens/budget_brochure/budget_brochure_z.php" TargetMode="External"/><Relationship Id="rId21" Type="http://schemas.openxmlformats.org/officeDocument/2006/relationships/printerSettings" Target="../printerSettings/printerSettings6.bin"/><Relationship Id="rId7" Type="http://schemas.openxmlformats.org/officeDocument/2006/relationships/hyperlink" Target="http://budget.cap.ru/Menu/Page/176" TargetMode="External"/><Relationship Id="rId12" Type="http://schemas.openxmlformats.org/officeDocument/2006/relationships/hyperlink" Target="http://mari-el.gov.ru/minfin/DocLib51/201412151610.pdf" TargetMode="External"/><Relationship Id="rId17" Type="http://schemas.openxmlformats.org/officeDocument/2006/relationships/hyperlink" Target="http://www.gfu.vrn.ru/dir32/dir34/" TargetMode="External"/><Relationship Id="rId2" Type="http://schemas.openxmlformats.org/officeDocument/2006/relationships/hyperlink" Target="http://dfto.ru/www/open/index.php?option=com_content&amp;view=article&amp;id=127&amp;Itemid=338" TargetMode="External"/><Relationship Id="rId16" Type="http://schemas.openxmlformats.org/officeDocument/2006/relationships/hyperlink" Target="http://ob.mosreg.ru/index.php/o-byudzhete/zakon-o-byudzhete/byudzhet-dlya-grazhdan/2015-god" TargetMode="External"/><Relationship Id="rId20" Type="http://schemas.openxmlformats.org/officeDocument/2006/relationships/hyperlink" Target="http://budget.mos.ru/project_main" TargetMode="External"/><Relationship Id="rId1" Type="http://schemas.openxmlformats.org/officeDocument/2006/relationships/hyperlink" Target="http://www.government-nnov.ru/?id=161736" TargetMode="External"/><Relationship Id="rId6" Type="http://schemas.openxmlformats.org/officeDocument/2006/relationships/hyperlink" Target="http://minfinrm.ru/budget%20for%20citizens/&#1041;&#1102;&#1076;&#1078;&#1077;&#1090;%20&#1076;&#1083;&#1103;%20&#1075;&#1088;&#1072;&#1078;&#1076;&#1072;&#1085;%20&#1082;%20&#1047;&#1072;&#1082;&#1086;&#1085;&#1091;%20&#1086;&#1090;%2019.12.2014%20&#1075;.%20&#8470;%2099-&#1079;%20(1).pdf" TargetMode="External"/><Relationship Id="rId11" Type="http://schemas.openxmlformats.org/officeDocument/2006/relationships/hyperlink" Target="http://budget.lenobl.ru/new/" TargetMode="External"/><Relationship Id="rId5" Type="http://schemas.openxmlformats.org/officeDocument/2006/relationships/hyperlink" Target="http://novkfo.ru/media/files/laws/20141118bg.pdf" TargetMode="External"/><Relationship Id="rId15" Type="http://schemas.openxmlformats.org/officeDocument/2006/relationships/hyperlink" Target="http://minfin01-maykop.ru/Show/Category/13?ItemId=145" TargetMode="External"/><Relationship Id="rId10" Type="http://schemas.openxmlformats.org/officeDocument/2006/relationships/hyperlink" Target="http://df35.ru/index.php?option=com_content&amp;view=article&amp;id=3479:2014-11-11-11-46-01&amp;catid=197:2014-11-12-06-04-38" TargetMode="External"/><Relationship Id="rId19" Type="http://schemas.openxmlformats.org/officeDocument/2006/relationships/hyperlink" Target="http://www.minfin.orb.ru/bud_for/Vvod" TargetMode="External"/><Relationship Id="rId4" Type="http://schemas.openxmlformats.org/officeDocument/2006/relationships/hyperlink" Target="http://minfin.ryazangov.ru/activities/budget/budget_open/otkrytyy-byudzhet/" TargetMode="External"/><Relationship Id="rId9" Type="http://schemas.openxmlformats.org/officeDocument/2006/relationships/hyperlink" Target="http://open.minfin49.ru/Show/Content/57" TargetMode="External"/><Relationship Id="rId14" Type="http://schemas.openxmlformats.org/officeDocument/2006/relationships/hyperlink" Target="http://www.admlip.ru/economy/finances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nfinkubani.ru/upload/iblock/da9/&#1041;&#1070;&#1044;&#1046;&#1045;&#1058;_2015-2017_3068-&#1050;&#1047;.pdf" TargetMode="External"/><Relationship Id="rId13" Type="http://schemas.openxmlformats.org/officeDocument/2006/relationships/printerSettings" Target="../printerSettings/printerSettings7.bin"/><Relationship Id="rId3" Type="http://schemas.openxmlformats.org/officeDocument/2006/relationships/hyperlink" Target="http://www.gfu.vrn.ru/dir32/dir34/" TargetMode="External"/><Relationship Id="rId7" Type="http://schemas.openxmlformats.org/officeDocument/2006/relationships/hyperlink" Target="http://www.mfrno-a.ru/login/otkrytyy_byudzhet.php" TargetMode="External"/><Relationship Id="rId12" Type="http://schemas.openxmlformats.org/officeDocument/2006/relationships/hyperlink" Target="http://www.depfin.admhmao.ru/wps/wcm/connect/53bf130f-99de-43c6-9484-9a7e859aa8c2/%D0%97%D0%B0%D0%BA%D0%BE%D0%BD+2015-2017.pdf?MOD=AJPERES&amp;ContentCache=NONE&amp;CACHEID=53bf130f-99de-43c6-9484-9a7e859aa8c2" TargetMode="External"/><Relationship Id="rId2" Type="http://schemas.openxmlformats.org/officeDocument/2006/relationships/hyperlink" Target="http://fin.tmbreg.ru/7812.html" TargetMode="External"/><Relationship Id="rId1" Type="http://schemas.openxmlformats.org/officeDocument/2006/relationships/hyperlink" Target="http://dfto.ru/www/open/index.php?option=com_content&amp;view=article&amp;id=127&amp;Itemid=338" TargetMode="External"/><Relationship Id="rId6" Type="http://schemas.openxmlformats.org/officeDocument/2006/relationships/hyperlink" Target="http://minfin.krskstate.ru/dat/File/10/book_2015.pdf" TargetMode="External"/><Relationship Id="rId11" Type="http://schemas.openxmlformats.org/officeDocument/2006/relationships/hyperlink" Target="http://minfinrm.ru/budget%20for%20citizens/&#1041;&#1102;&#1076;&#1078;&#1077;&#1090;%20&#1076;&#1083;&#1103;%20&#1075;&#1088;&#1072;&#1078;&#1076;&#1072;&#1085;%20&#1082;%20&#1047;&#1072;&#1082;&#1086;&#1085;&#1091;%20&#1086;&#1090;%2019.12.2014%20&#1075;.%20&#8470;%2099-&#1079;%20(1).pdf" TargetMode="External"/><Relationship Id="rId5" Type="http://schemas.openxmlformats.org/officeDocument/2006/relationships/hyperlink" Target="http://open.findep.org/budget/incomes" TargetMode="External"/><Relationship Id="rId10" Type="http://schemas.openxmlformats.org/officeDocument/2006/relationships/hyperlink" Target="http://dtf.avo.ru/index.php?option=com_content&amp;view=article&amp;id=168&amp;Itemid=139" TargetMode="External"/><Relationship Id="rId4" Type="http://schemas.openxmlformats.org/officeDocument/2006/relationships/hyperlink" Target="http://minfin.khabkrai.ru/portal/upload/docs/info_for_civils/budget/&#1073;&#1102;&#1076;&#1078;&#1077;&#1090;%20&#1076;&#1083;&#1103;%20&#1075;&#1088;&#1072;&#1078;&#1076;&#1072;&#1085;.pdf" TargetMode="External"/><Relationship Id="rId9" Type="http://schemas.openxmlformats.org/officeDocument/2006/relationships/hyperlink" Target="http://minfin01-maykop.ru/Show/Category/13?ItemId=145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nfin39.ru/ebudget/budget_for_citizens_2015_law.pdf" TargetMode="External"/><Relationship Id="rId13" Type="http://schemas.openxmlformats.org/officeDocument/2006/relationships/hyperlink" Target="http://bryanskoblfin.ru/Show/Content/623" TargetMode="External"/><Relationship Id="rId18" Type="http://schemas.openxmlformats.org/officeDocument/2006/relationships/hyperlink" Target="http://www.fincom.spb.ru/files/cf/npd/budget/2015/full/doc_xls/Budget_for_People15-2.pdf" TargetMode="External"/><Relationship Id="rId3" Type="http://schemas.openxmlformats.org/officeDocument/2006/relationships/hyperlink" Target="http://ufo.ulntc.ru/budget/open_budget/&#1041;&#1102;&#1076;&#1078;&#1077;&#1090;_&#1076;&#1083;&#1103;_&#1075;&#1088;&#1072;&#1078;&#1076;&#1072;&#1085;_2015_2017_(&#1079;&#1072;&#1082;&#1086;&#1085;).pdf" TargetMode="External"/><Relationship Id="rId21" Type="http://schemas.openxmlformats.org/officeDocument/2006/relationships/hyperlink" Target="http://df35.ru/index.php?option=com_content&amp;view=article&amp;id=3266:2014-11-13-06-58-42&amp;catid=197:2014-11-12-06-04-38" TargetMode="External"/><Relationship Id="rId7" Type="http://schemas.openxmlformats.org/officeDocument/2006/relationships/hyperlink" Target="http://minfin01-maykop.ru/Show/Category/13?ItemId=145" TargetMode="External"/><Relationship Id="rId12" Type="http://schemas.openxmlformats.org/officeDocument/2006/relationships/hyperlink" Target="http://budget.mos.ru/project_expenses" TargetMode="External"/><Relationship Id="rId17" Type="http://schemas.openxmlformats.org/officeDocument/2006/relationships/hyperlink" Target="http://minfin.rkomi.ru/page/12495/28077/" TargetMode="External"/><Relationship Id="rId2" Type="http://schemas.openxmlformats.org/officeDocument/2006/relationships/hyperlink" Target="http://minfin.midural.ru/uploads/document/1911/byudzhet-dlya-grazhdan-po-zakonu-2015-kod.pdf" TargetMode="External"/><Relationship Id="rId16" Type="http://schemas.openxmlformats.org/officeDocument/2006/relationships/hyperlink" Target="http://minfin09.ucoz.ru/load/bjudzhet_respubliki/bjudzhet_dlja_grazhdan/bjudzhet_dlja_grazhdan_na_2015g_i_planovyj_period_2016_2017gg/81-1-0-555" TargetMode="External"/><Relationship Id="rId20" Type="http://schemas.openxmlformats.org/officeDocument/2006/relationships/hyperlink" Target="http://dvinaland.ru/budget" TargetMode="External"/><Relationship Id="rId1" Type="http://schemas.openxmlformats.org/officeDocument/2006/relationships/hyperlink" Target="http://admtyumen.ru/ogv_ru/finance/finance/bugjet/more.htm?id=11217039@cmsArticle" TargetMode="External"/><Relationship Id="rId6" Type="http://schemas.openxmlformats.org/officeDocument/2006/relationships/hyperlink" Target="http://www.minfinkubani.ru/upload/iblock/da9/&#1041;&#1070;&#1044;&#1046;&#1045;&#1058;_2015-2017_3068-&#1050;&#1047;.pdf" TargetMode="External"/><Relationship Id="rId11" Type="http://schemas.openxmlformats.org/officeDocument/2006/relationships/hyperlink" Target="http://dfto.ru/www/open/index.php?option=com_content&amp;view=article&amp;id=127&amp;Itemid=338" TargetMode="External"/><Relationship Id="rId5" Type="http://schemas.openxmlformats.org/officeDocument/2006/relationships/hyperlink" Target="http://www.minfin.orb.ru/bud_for/Vvod" TargetMode="External"/><Relationship Id="rId15" Type="http://schemas.openxmlformats.org/officeDocument/2006/relationships/hyperlink" Target="http://minfin.karelia.ru/openbudget/" TargetMode="External"/><Relationship Id="rId23" Type="http://schemas.openxmlformats.org/officeDocument/2006/relationships/printerSettings" Target="../printerSettings/printerSettings8.bin"/><Relationship Id="rId10" Type="http://schemas.openxmlformats.org/officeDocument/2006/relationships/hyperlink" Target="http://www.depfin.admhmao.ru/wps/wcm/connect/53bf130f-99de-43c6-9484-9a7e859aa8c2/%D0%97%D0%B0%D0%BA%D0%BE%D0%BD+2015-2017.pdf?MOD=AJPERES&amp;ContentCache=NONE&amp;CACHEID=53bf130f-99de-43c6-9484-9a7e859aa8c2" TargetMode="External"/><Relationship Id="rId19" Type="http://schemas.openxmlformats.org/officeDocument/2006/relationships/hyperlink" Target="http://dtf.avo.ru/index.php?option=com_content&amp;view=article&amp;id=168&amp;Itemid=139" TargetMode="External"/><Relationship Id="rId4" Type="http://schemas.openxmlformats.org/officeDocument/2006/relationships/hyperlink" Target="http://minfin.pnzreg.ru/files/finance_pnzreg_ru/files/otkrbud/bud2015.pdf" TargetMode="External"/><Relationship Id="rId9" Type="http://schemas.openxmlformats.org/officeDocument/2006/relationships/hyperlink" Target="http://fin.tmbreg.ru/7812.html" TargetMode="External"/><Relationship Id="rId14" Type="http://schemas.openxmlformats.org/officeDocument/2006/relationships/hyperlink" Target="http://mf.omskportal.ru/ru/RegionalPublicAuthorities/executivelist/MF/otrasl3/razdel31/otrasl312015-2017/otrasl312015-2017-1-RED.html" TargetMode="External"/><Relationship Id="rId22" Type="http://schemas.openxmlformats.org/officeDocument/2006/relationships/hyperlink" Target="http://portal.tverfin.ru/portal/Menu/Page/251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3" Type="http://schemas.openxmlformats.org/officeDocument/2006/relationships/hyperlink" Target="http://budget.lenobl.ru/new/budget/num/region/current/outcomes/" TargetMode="External"/><Relationship Id="rId7" Type="http://schemas.openxmlformats.org/officeDocument/2006/relationships/hyperlink" Target="http://minfin.karelia.ru/openbudget/" TargetMode="External"/><Relationship Id="rId2" Type="http://schemas.openxmlformats.org/officeDocument/2006/relationships/hyperlink" Target="http://budget.mos.ru/exp_gp" TargetMode="External"/><Relationship Id="rId1" Type="http://schemas.openxmlformats.org/officeDocument/2006/relationships/hyperlink" Target="http://dfto.ru/www/open/index.php?option=com_content&amp;view=article&amp;id=127&amp;Itemid=338" TargetMode="External"/><Relationship Id="rId6" Type="http://schemas.openxmlformats.org/officeDocument/2006/relationships/hyperlink" Target="http://mf.omskportal.ru/ru/RegionalPublicAuthorities/executivelist/MF/otrasl3/razdel31/otrasl312015-2017/otrasl312015-2017-1-RED.html" TargetMode="External"/><Relationship Id="rId5" Type="http://schemas.openxmlformats.org/officeDocument/2006/relationships/hyperlink" Target="http://www.minfin.orb.ru/bud_for/Vvod" TargetMode="External"/><Relationship Id="rId4" Type="http://schemas.openxmlformats.org/officeDocument/2006/relationships/hyperlink" Target="http://www.minfinrb.ru/analytics/637/11253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view="pageBreakPreview" topLeftCell="B1" zoomScaleNormal="100" zoomScaleSheetLayoutView="100" workbookViewId="0">
      <selection activeCell="E6" sqref="E6:M90"/>
    </sheetView>
  </sheetViews>
  <sheetFormatPr defaultColWidth="9.140625" defaultRowHeight="12.75" x14ac:dyDescent="0.2"/>
  <cols>
    <col min="1" max="1" width="7.28515625" style="21" hidden="1" customWidth="1"/>
    <col min="2" max="2" width="29.28515625" style="21" customWidth="1"/>
    <col min="3" max="4" width="12.7109375" style="21" customWidth="1"/>
    <col min="5" max="6" width="18.7109375" style="21" customWidth="1"/>
    <col min="7" max="7" width="15.85546875" style="21" customWidth="1"/>
    <col min="8" max="8" width="15.140625" style="21" customWidth="1"/>
    <col min="9" max="9" width="18.85546875" style="21" customWidth="1"/>
    <col min="10" max="10" width="24.42578125" style="21" customWidth="1"/>
    <col min="11" max="11" width="17.7109375" style="21" customWidth="1"/>
    <col min="12" max="12" width="17.85546875" style="21" customWidth="1"/>
    <col min="13" max="13" width="13.7109375" style="21" customWidth="1"/>
    <col min="14" max="16384" width="9.140625" style="21"/>
  </cols>
  <sheetData>
    <row r="1" spans="1:14" ht="21.75" customHeight="1" x14ac:dyDescent="0.2">
      <c r="B1" s="98" t="s">
        <v>374</v>
      </c>
      <c r="C1" s="99"/>
      <c r="D1" s="100"/>
      <c r="E1" s="99"/>
      <c r="F1" s="99"/>
      <c r="G1" s="99"/>
      <c r="H1" s="99"/>
      <c r="I1" s="99"/>
      <c r="J1" s="99"/>
      <c r="K1" s="99"/>
      <c r="L1" s="99"/>
      <c r="M1" s="99"/>
    </row>
    <row r="2" spans="1:14" ht="15.75" customHeight="1" x14ac:dyDescent="0.2">
      <c r="B2" s="23" t="s">
        <v>121</v>
      </c>
      <c r="C2" s="98" t="str">
        <f>"Закон  о бюджете субъекта Российской Федерации на "&amp;'Методика  (Раздел 3)'!A1&amp;" год и плановый период "&amp;'Методика  (Раздел 3)'!A1+1&amp;" и "&amp;'Методика  (Раздел 3)'!A1+2&amp;" годов"</f>
        <v>Закон  о бюджете субъекта Российской Федерации на 2015 год и плановый период 2016 и 2017 годов</v>
      </c>
      <c r="D2" s="100"/>
      <c r="E2" s="101"/>
      <c r="F2" s="101"/>
      <c r="G2" s="101"/>
      <c r="H2" s="101"/>
      <c r="I2" s="101"/>
      <c r="J2" s="101"/>
      <c r="K2" s="101"/>
      <c r="L2" s="101"/>
      <c r="M2" s="101"/>
    </row>
    <row r="3" spans="1:14" ht="15.75" hidden="1" customHeight="1" x14ac:dyDescent="0.2">
      <c r="B3" s="23"/>
      <c r="C3" s="98"/>
      <c r="D3" s="100"/>
      <c r="E3" s="101"/>
      <c r="F3" s="101"/>
      <c r="G3" s="101"/>
      <c r="H3" s="101"/>
      <c r="I3" s="101"/>
      <c r="J3" s="101"/>
      <c r="K3" s="101"/>
      <c r="L3" s="101"/>
      <c r="M3" s="101"/>
    </row>
    <row r="4" spans="1:14" ht="149.25" customHeight="1" x14ac:dyDescent="0.2">
      <c r="B4" s="102" t="s">
        <v>0</v>
      </c>
      <c r="C4" s="102" t="s">
        <v>109</v>
      </c>
      <c r="D4" s="102" t="s">
        <v>123</v>
      </c>
      <c r="E4" s="97" t="str">
        <f>'Показатель 3.1'!B1</f>
        <v>3.1. Публикация в сети Интернет «бюджета для граждан», разработанного на основе закона о бюджете субъекта РФ на 2015 год и плановый период 2016 и 2017 годов</v>
      </c>
      <c r="F4" s="51" t="str">
        <f>'Показатель 3.2'!B1</f>
        <v>3.2 Наличие в «бюджете для граждан» показателей прогноза социально-экономического развития, на основе которых сформирован бюджет на 2015 год и плановый период 2016 и 2017 годов</v>
      </c>
      <c r="G4" s="97" t="str">
        <f>'Показатель 3.3'!B1</f>
        <v>3.3 Наличие в «бюджете для граждан» сведений об общем объеме доходов и расходов консолидированного бюджета субъекта РФ на 2015 год</v>
      </c>
      <c r="H4" s="97" t="str">
        <f>'Показатель 3.4'!B1</f>
        <v>3.4 Наличие в «бюджете для граждан» сведений о доходах бюджета на 2015 год и плановый период 2016 и 2017 годов в разрезе видов доходов</v>
      </c>
      <c r="I4" s="97" t="str">
        <f>'Показатель 3.5'!B1</f>
        <v>3.5 Наличие в «бюджете для граждан» сведений о расходах бюджета на 2015 год и плановый период 2016 и 2017 годов по разделам и подразделам классификации расходов бюджета</v>
      </c>
      <c r="J4" s="97" t="str">
        <f>'Показатель 3.6'!B1</f>
        <v>3.6 Наличие в «бюджете для граждан» сведений о расходах бюджета на 2015 год и плановый период 2016 и 2017 годов на реализацию государственных программ, а также о целевых показателях (индикаторах), планируемых к достижению в результате их реализации</v>
      </c>
      <c r="K4" s="97" t="str">
        <f>'Показатель 3.7'!B1</f>
        <v>3.7 Наличие в «бюджете для граждан» сведений о предусмотренных к финансированию за счет средств бюджета на 2015 год и плановый период 2016 и 2017 годов социально-значимых проектах</v>
      </c>
      <c r="L4" s="97" t="str">
        <f>'Показатель 3.8'!B1</f>
        <v>3.8 Наличие в «бюджете для граждан» сведений о планируемых (предельных) объемах государственного долга на 2015 год и плановый период 2016 и 2017 годов</v>
      </c>
      <c r="M4" s="97" t="str">
        <f>'Показатель 3.9'!B1</f>
        <v>3.9 Наличие контактной информации для граждан, которые хотят больше узнать о бюджете</v>
      </c>
    </row>
    <row r="5" spans="1:14" ht="15.95" customHeight="1" x14ac:dyDescent="0.2">
      <c r="B5" s="103" t="s">
        <v>1</v>
      </c>
      <c r="C5" s="104" t="s">
        <v>405</v>
      </c>
      <c r="D5" s="104" t="s">
        <v>93</v>
      </c>
      <c r="E5" s="105" t="s">
        <v>93</v>
      </c>
      <c r="F5" s="105" t="s">
        <v>93</v>
      </c>
      <c r="G5" s="105" t="s">
        <v>93</v>
      </c>
      <c r="H5" s="105" t="s">
        <v>93</v>
      </c>
      <c r="I5" s="105" t="s">
        <v>93</v>
      </c>
      <c r="J5" s="105" t="s">
        <v>93</v>
      </c>
      <c r="K5" s="105" t="s">
        <v>93</v>
      </c>
      <c r="L5" s="105" t="s">
        <v>93</v>
      </c>
      <c r="M5" s="105" t="s">
        <v>93</v>
      </c>
    </row>
    <row r="6" spans="1:14" ht="15.95" customHeight="1" x14ac:dyDescent="0.2">
      <c r="A6" s="21">
        <v>30</v>
      </c>
      <c r="B6" s="84" t="s">
        <v>34</v>
      </c>
      <c r="C6" s="119" t="s">
        <v>410</v>
      </c>
      <c r="D6" s="106">
        <f t="shared" ref="D6:D37" si="0">SUM(E6:M6)</f>
        <v>16</v>
      </c>
      <c r="E6" s="113">
        <f>VLOOKUP($B6,'Оценка (Раздел 3)'!$A$6:$M$99,5,0)</f>
        <v>1</v>
      </c>
      <c r="F6" s="113">
        <f>VLOOKUP($B6,'Оценка (Раздел 3)'!$A$6:$M$99,6,0)</f>
        <v>2</v>
      </c>
      <c r="G6" s="113">
        <f>VLOOKUP($B6,'Оценка (Раздел 3)'!$A$6:$M$99,7,0)</f>
        <v>2</v>
      </c>
      <c r="H6" s="113">
        <f>VLOOKUP($B6,'Оценка (Раздел 3)'!$A$6:$M$99,8,0)</f>
        <v>2</v>
      </c>
      <c r="I6" s="113">
        <f>VLOOKUP($B6,'Оценка (Раздел 3)'!$A$6:$M$99,9,0)</f>
        <v>2</v>
      </c>
      <c r="J6" s="113">
        <f>VLOOKUP($B6,'Оценка (Раздел 3)'!$A$6:$M$99,10,0)</f>
        <v>2</v>
      </c>
      <c r="K6" s="113">
        <f>VLOOKUP($B6,'Оценка (Раздел 3)'!$A$6:$M$99,11,0)</f>
        <v>2</v>
      </c>
      <c r="L6" s="113">
        <f>VLOOKUP($B6,'Оценка (Раздел 3)'!$A$6:$M$99,12,0)</f>
        <v>2</v>
      </c>
      <c r="M6" s="113">
        <f>VLOOKUP($B6,'Оценка (Раздел 3)'!$A$6:$M$99,13,0)</f>
        <v>1</v>
      </c>
    </row>
    <row r="7" spans="1:14" ht="15.95" customHeight="1" x14ac:dyDescent="0.2">
      <c r="A7" s="21">
        <v>32</v>
      </c>
      <c r="B7" s="84" t="s">
        <v>36</v>
      </c>
      <c r="C7" s="119" t="s">
        <v>410</v>
      </c>
      <c r="D7" s="106">
        <f t="shared" si="0"/>
        <v>16</v>
      </c>
      <c r="E7" s="113">
        <f>VLOOKUP($B7,'Оценка (Раздел 3)'!$A$6:$M$99,5,0)</f>
        <v>1</v>
      </c>
      <c r="F7" s="113">
        <f>VLOOKUP($B7,'Оценка (Раздел 3)'!$A$6:$M$99,6,0)</f>
        <v>2</v>
      </c>
      <c r="G7" s="113">
        <f>VLOOKUP($B7,'Оценка (Раздел 3)'!$A$6:$M$99,7,0)</f>
        <v>2</v>
      </c>
      <c r="H7" s="113">
        <f>VLOOKUP($B7,'Оценка (Раздел 3)'!$A$6:$M$99,8,0)</f>
        <v>2</v>
      </c>
      <c r="I7" s="113">
        <f>VLOOKUP($B7,'Оценка (Раздел 3)'!$A$6:$M$99,9,0)</f>
        <v>2</v>
      </c>
      <c r="J7" s="113">
        <f>VLOOKUP($B7,'Оценка (Раздел 3)'!$A$6:$M$99,10,0)</f>
        <v>2</v>
      </c>
      <c r="K7" s="113">
        <f>VLOOKUP($B7,'Оценка (Раздел 3)'!$A$6:$M$99,11,0)</f>
        <v>2</v>
      </c>
      <c r="L7" s="113">
        <f>VLOOKUP($B7,'Оценка (Раздел 3)'!$A$6:$M$99,12,0)</f>
        <v>2</v>
      </c>
      <c r="M7" s="113">
        <f>VLOOKUP($B7,'Оценка (Раздел 3)'!$A$6:$M$99,13,0)</f>
        <v>1</v>
      </c>
      <c r="N7" s="107"/>
    </row>
    <row r="8" spans="1:14" ht="15.95" customHeight="1" x14ac:dyDescent="0.2">
      <c r="A8" s="21">
        <v>69</v>
      </c>
      <c r="B8" s="84" t="s">
        <v>77</v>
      </c>
      <c r="C8" s="119" t="s">
        <v>410</v>
      </c>
      <c r="D8" s="106">
        <f t="shared" si="0"/>
        <v>16</v>
      </c>
      <c r="E8" s="113">
        <f>VLOOKUP($B8,'Оценка (Раздел 3)'!$A$6:$M$99,5,0)</f>
        <v>1</v>
      </c>
      <c r="F8" s="113">
        <f>VLOOKUP($B8,'Оценка (Раздел 3)'!$A$6:$M$99,6,0)</f>
        <v>2</v>
      </c>
      <c r="G8" s="113">
        <f>VLOOKUP($B8,'Оценка (Раздел 3)'!$A$6:$M$99,7,0)</f>
        <v>2</v>
      </c>
      <c r="H8" s="113">
        <f>VLOOKUP($B8,'Оценка (Раздел 3)'!$A$6:$M$99,8,0)</f>
        <v>2</v>
      </c>
      <c r="I8" s="113">
        <f>VLOOKUP($B8,'Оценка (Раздел 3)'!$A$6:$M$99,9,0)</f>
        <v>2</v>
      </c>
      <c r="J8" s="113">
        <f>VLOOKUP($B8,'Оценка (Раздел 3)'!$A$6:$M$99,10,0)</f>
        <v>2</v>
      </c>
      <c r="K8" s="113">
        <f>VLOOKUP($B8,'Оценка (Раздел 3)'!$A$6:$M$99,11,0)</f>
        <v>2</v>
      </c>
      <c r="L8" s="113">
        <f>VLOOKUP($B8,'Оценка (Раздел 3)'!$A$6:$M$99,12,0)</f>
        <v>2</v>
      </c>
      <c r="M8" s="113">
        <f>VLOOKUP($B8,'Оценка (Раздел 3)'!$A$6:$M$99,13,0)</f>
        <v>1</v>
      </c>
    </row>
    <row r="9" spans="1:14" ht="15.95" customHeight="1" x14ac:dyDescent="0.2">
      <c r="A9" s="21">
        <v>61</v>
      </c>
      <c r="B9" s="84" t="s">
        <v>68</v>
      </c>
      <c r="C9" s="119" t="s">
        <v>410</v>
      </c>
      <c r="D9" s="106">
        <f t="shared" si="0"/>
        <v>16</v>
      </c>
      <c r="E9" s="113">
        <f>VLOOKUP($B9,'Оценка (Раздел 3)'!$A$6:$M$99,5,0)</f>
        <v>1</v>
      </c>
      <c r="F9" s="113">
        <f>VLOOKUP($B9,'Оценка (Раздел 3)'!$A$6:$M$99,6,0)</f>
        <v>2</v>
      </c>
      <c r="G9" s="113">
        <f>VLOOKUP($B9,'Оценка (Раздел 3)'!$A$6:$M$99,7,0)</f>
        <v>2</v>
      </c>
      <c r="H9" s="113">
        <f>VLOOKUP($B9,'Оценка (Раздел 3)'!$A$6:$M$99,8,0)</f>
        <v>2</v>
      </c>
      <c r="I9" s="113">
        <f>VLOOKUP($B9,'Оценка (Раздел 3)'!$A$6:$M$99,9,0)</f>
        <v>2</v>
      </c>
      <c r="J9" s="113">
        <f>VLOOKUP($B9,'Оценка (Раздел 3)'!$A$6:$M$99,10,0)</f>
        <v>2</v>
      </c>
      <c r="K9" s="113">
        <f>VLOOKUP($B9,'Оценка (Раздел 3)'!$A$6:$M$99,11,0)</f>
        <v>2</v>
      </c>
      <c r="L9" s="113">
        <f>VLOOKUP($B9,'Оценка (Раздел 3)'!$A$6:$M$99,12,0)</f>
        <v>2</v>
      </c>
      <c r="M9" s="113">
        <f>VLOOKUP($B9,'Оценка (Раздел 3)'!$A$6:$M$99,13,0)</f>
        <v>1</v>
      </c>
    </row>
    <row r="10" spans="1:14" ht="15.95" customHeight="1" x14ac:dyDescent="0.2">
      <c r="A10" s="21">
        <v>43</v>
      </c>
      <c r="B10" s="84" t="s">
        <v>49</v>
      </c>
      <c r="C10" s="119">
        <f t="shared" ref="C10:C30" si="1">_xlfn.RANK.EQ(D10,$D$6:$D$90,0)</f>
        <v>5</v>
      </c>
      <c r="D10" s="106">
        <f t="shared" si="0"/>
        <v>15.5</v>
      </c>
      <c r="E10" s="113">
        <f>VLOOKUP($B10,'Оценка (Раздел 3)'!$A$6:$M$99,5,0)</f>
        <v>0.5</v>
      </c>
      <c r="F10" s="113">
        <f>VLOOKUP($B10,'Оценка (Раздел 3)'!$A$6:$M$99,6,0)</f>
        <v>2</v>
      </c>
      <c r="G10" s="113">
        <f>VLOOKUP($B10,'Оценка (Раздел 3)'!$A$6:$M$99,7,0)</f>
        <v>2</v>
      </c>
      <c r="H10" s="113">
        <f>VLOOKUP($B10,'Оценка (Раздел 3)'!$A$6:$M$99,8,0)</f>
        <v>2</v>
      </c>
      <c r="I10" s="113">
        <f>VLOOKUP($B10,'Оценка (Раздел 3)'!$A$6:$M$99,9,0)</f>
        <v>2</v>
      </c>
      <c r="J10" s="113">
        <f>VLOOKUP($B10,'Оценка (Раздел 3)'!$A$6:$M$99,10,0)</f>
        <v>2</v>
      </c>
      <c r="K10" s="113">
        <f>VLOOKUP($B10,'Оценка (Раздел 3)'!$A$6:$M$99,11,0)</f>
        <v>2</v>
      </c>
      <c r="L10" s="113">
        <f>VLOOKUP($B10,'Оценка (Раздел 3)'!$A$6:$M$99,12,0)</f>
        <v>2</v>
      </c>
      <c r="M10" s="113">
        <f>VLOOKUP($B10,'Оценка (Раздел 3)'!$A$6:$M$99,13,0)</f>
        <v>1</v>
      </c>
    </row>
    <row r="11" spans="1:14" ht="15.95" customHeight="1" x14ac:dyDescent="0.2">
      <c r="A11" s="21">
        <v>10</v>
      </c>
      <c r="B11" s="84" t="s">
        <v>12</v>
      </c>
      <c r="C11" s="119" t="s">
        <v>411</v>
      </c>
      <c r="D11" s="106">
        <f t="shared" si="0"/>
        <v>15</v>
      </c>
      <c r="E11" s="113">
        <f>VLOOKUP($B11,'Оценка (Раздел 3)'!$A$6:$M$99,5,0)</f>
        <v>1</v>
      </c>
      <c r="F11" s="113">
        <f>VLOOKUP($B11,'Оценка (Раздел 3)'!$A$6:$M$99,6,0)</f>
        <v>2</v>
      </c>
      <c r="G11" s="113">
        <f>VLOOKUP($B11,'Оценка (Раздел 3)'!$A$6:$M$99,7,0)</f>
        <v>1</v>
      </c>
      <c r="H11" s="113">
        <f>VLOOKUP($B11,'Оценка (Раздел 3)'!$A$6:$M$99,8,0)</f>
        <v>2</v>
      </c>
      <c r="I11" s="113">
        <f>VLOOKUP($B11,'Оценка (Раздел 3)'!$A$6:$M$99,9,0)</f>
        <v>2</v>
      </c>
      <c r="J11" s="113">
        <f>VLOOKUP($B11,'Оценка (Раздел 3)'!$A$6:$M$99,10,0)</f>
        <v>2</v>
      </c>
      <c r="K11" s="113">
        <f>VLOOKUP($B11,'Оценка (Раздел 3)'!$A$6:$M$99,11,0)</f>
        <v>2</v>
      </c>
      <c r="L11" s="113">
        <f>VLOOKUP($B11,'Оценка (Раздел 3)'!$A$6:$M$99,12,0)</f>
        <v>2</v>
      </c>
      <c r="M11" s="113">
        <f>VLOOKUP($B11,'Оценка (Раздел 3)'!$A$6:$M$99,13,0)</f>
        <v>1</v>
      </c>
    </row>
    <row r="12" spans="1:14" ht="15.95" customHeight="1" x14ac:dyDescent="0.2">
      <c r="A12" s="21">
        <v>3</v>
      </c>
      <c r="B12" s="84" t="s">
        <v>5</v>
      </c>
      <c r="C12" s="119" t="s">
        <v>411</v>
      </c>
      <c r="D12" s="106">
        <f t="shared" si="0"/>
        <v>15</v>
      </c>
      <c r="E12" s="113">
        <f>VLOOKUP($B12,'Оценка (Раздел 3)'!$A$6:$M$99,5,0)</f>
        <v>1</v>
      </c>
      <c r="F12" s="113">
        <f>VLOOKUP($B12,'Оценка (Раздел 3)'!$A$6:$M$99,6,0)</f>
        <v>2</v>
      </c>
      <c r="G12" s="113">
        <f>VLOOKUP($B12,'Оценка (Раздел 3)'!$A$6:$M$99,7,0)</f>
        <v>2</v>
      </c>
      <c r="H12" s="113">
        <f>VLOOKUP($B12,'Оценка (Раздел 3)'!$A$6:$M$99,8,0)</f>
        <v>1</v>
      </c>
      <c r="I12" s="113">
        <f>VLOOKUP($B12,'Оценка (Раздел 3)'!$A$6:$M$99,9,0)</f>
        <v>2</v>
      </c>
      <c r="J12" s="113">
        <f>VLOOKUP($B12,'Оценка (Раздел 3)'!$A$6:$M$99,10,0)</f>
        <v>2</v>
      </c>
      <c r="K12" s="113">
        <f>VLOOKUP($B12,'Оценка (Раздел 3)'!$A$6:$M$99,11,0)</f>
        <v>2</v>
      </c>
      <c r="L12" s="113">
        <f>VLOOKUP($B12,'Оценка (Раздел 3)'!$A$6:$M$99,12,0)</f>
        <v>2</v>
      </c>
      <c r="M12" s="113">
        <f>VLOOKUP($B12,'Оценка (Раздел 3)'!$A$6:$M$99,13,0)</f>
        <v>1</v>
      </c>
    </row>
    <row r="13" spans="1:14" ht="15.95" customHeight="1" x14ac:dyDescent="0.2">
      <c r="A13" s="21">
        <v>73</v>
      </c>
      <c r="B13" s="84" t="s">
        <v>81</v>
      </c>
      <c r="C13" s="119">
        <f t="shared" si="1"/>
        <v>8</v>
      </c>
      <c r="D13" s="106">
        <f t="shared" si="0"/>
        <v>14.5</v>
      </c>
      <c r="E13" s="113">
        <f>VLOOKUP($B13,'Оценка (Раздел 3)'!$A$6:$M$99,5,0)</f>
        <v>0.5</v>
      </c>
      <c r="F13" s="113">
        <f>VLOOKUP($B13,'Оценка (Раздел 3)'!$A$6:$M$99,6,0)</f>
        <v>2</v>
      </c>
      <c r="G13" s="113">
        <f>VLOOKUP($B13,'Оценка (Раздел 3)'!$A$6:$M$99,7,0)</f>
        <v>1</v>
      </c>
      <c r="H13" s="113">
        <f>VLOOKUP($B13,'Оценка (Раздел 3)'!$A$6:$M$99,8,0)</f>
        <v>2</v>
      </c>
      <c r="I13" s="113">
        <f>VLOOKUP($B13,'Оценка (Раздел 3)'!$A$6:$M$99,9,0)</f>
        <v>2</v>
      </c>
      <c r="J13" s="113">
        <f>VLOOKUP($B13,'Оценка (Раздел 3)'!$A$6:$M$99,10,0)</f>
        <v>2</v>
      </c>
      <c r="K13" s="113">
        <f>VLOOKUP($B13,'Оценка (Раздел 3)'!$A$6:$M$99,11,0)</f>
        <v>2</v>
      </c>
      <c r="L13" s="113">
        <f>VLOOKUP($B13,'Оценка (Раздел 3)'!$A$6:$M$99,12,0)</f>
        <v>2</v>
      </c>
      <c r="M13" s="113">
        <f>VLOOKUP($B13,'Оценка (Раздел 3)'!$A$6:$M$99,13,0)</f>
        <v>1</v>
      </c>
    </row>
    <row r="14" spans="1:14" ht="15.95" customHeight="1" x14ac:dyDescent="0.2">
      <c r="A14" s="21">
        <v>14</v>
      </c>
      <c r="B14" s="84" t="s">
        <v>16</v>
      </c>
      <c r="C14" s="119" t="s">
        <v>412</v>
      </c>
      <c r="D14" s="106">
        <f t="shared" si="0"/>
        <v>14</v>
      </c>
      <c r="E14" s="113">
        <f>VLOOKUP($B14,'Оценка (Раздел 3)'!$A$6:$M$99,5,0)</f>
        <v>1</v>
      </c>
      <c r="F14" s="113">
        <f>VLOOKUP($B14,'Оценка (Раздел 3)'!$A$6:$M$99,6,0)</f>
        <v>2</v>
      </c>
      <c r="G14" s="113">
        <f>VLOOKUP($B14,'Оценка (Раздел 3)'!$A$6:$M$99,7,0)</f>
        <v>1</v>
      </c>
      <c r="H14" s="113">
        <f>VLOOKUP($B14,'Оценка (Раздел 3)'!$A$6:$M$99,8,0)</f>
        <v>2</v>
      </c>
      <c r="I14" s="113">
        <f>VLOOKUP($B14,'Оценка (Раздел 3)'!$A$6:$M$99,9,0)</f>
        <v>1</v>
      </c>
      <c r="J14" s="113">
        <f>VLOOKUP($B14,'Оценка (Раздел 3)'!$A$6:$M$99,10,0)</f>
        <v>2</v>
      </c>
      <c r="K14" s="113">
        <f>VLOOKUP($B14,'Оценка (Раздел 3)'!$A$6:$M$99,11,0)</f>
        <v>2</v>
      </c>
      <c r="L14" s="113">
        <f>VLOOKUP($B14,'Оценка (Раздел 3)'!$A$6:$M$99,12,0)</f>
        <v>2</v>
      </c>
      <c r="M14" s="113">
        <f>VLOOKUP($B14,'Оценка (Раздел 3)'!$A$6:$M$99,13,0)</f>
        <v>1</v>
      </c>
    </row>
    <row r="15" spans="1:14" ht="15.95" customHeight="1" x14ac:dyDescent="0.2">
      <c r="A15" s="21">
        <v>2</v>
      </c>
      <c r="B15" s="84" t="s">
        <v>4</v>
      </c>
      <c r="C15" s="119" t="s">
        <v>412</v>
      </c>
      <c r="D15" s="106">
        <f t="shared" si="0"/>
        <v>14</v>
      </c>
      <c r="E15" s="113">
        <f>VLOOKUP($B15,'Оценка (Раздел 3)'!$A$6:$M$99,5,0)</f>
        <v>1</v>
      </c>
      <c r="F15" s="113">
        <f>VLOOKUP($B15,'Оценка (Раздел 3)'!$A$6:$M$99,6,0)</f>
        <v>2</v>
      </c>
      <c r="G15" s="113">
        <f>VLOOKUP($B15,'Оценка (Раздел 3)'!$A$6:$M$99,7,0)</f>
        <v>0</v>
      </c>
      <c r="H15" s="113">
        <f>VLOOKUP($B15,'Оценка (Раздел 3)'!$A$6:$M$99,8,0)</f>
        <v>2</v>
      </c>
      <c r="I15" s="113">
        <f>VLOOKUP($B15,'Оценка (Раздел 3)'!$A$6:$M$99,9,0)</f>
        <v>2</v>
      </c>
      <c r="J15" s="113">
        <f>VLOOKUP($B15,'Оценка (Раздел 3)'!$A$6:$M$99,10,0)</f>
        <v>2</v>
      </c>
      <c r="K15" s="113">
        <f>VLOOKUP($B15,'Оценка (Раздел 3)'!$A$6:$M$99,11,0)</f>
        <v>2</v>
      </c>
      <c r="L15" s="113">
        <f>VLOOKUP($B15,'Оценка (Раздел 3)'!$A$6:$M$99,12,0)</f>
        <v>2</v>
      </c>
      <c r="M15" s="113">
        <f>VLOOKUP($B15,'Оценка (Раздел 3)'!$A$6:$M$99,13,0)</f>
        <v>1</v>
      </c>
    </row>
    <row r="16" spans="1:14" ht="15.95" customHeight="1" x14ac:dyDescent="0.2">
      <c r="A16" s="21">
        <v>47</v>
      </c>
      <c r="B16" s="84" t="s">
        <v>53</v>
      </c>
      <c r="C16" s="119" t="s">
        <v>413</v>
      </c>
      <c r="D16" s="106">
        <f t="shared" si="0"/>
        <v>13</v>
      </c>
      <c r="E16" s="113">
        <f>VLOOKUP($B16,'Оценка (Раздел 3)'!$A$6:$M$99,5,0)</f>
        <v>1</v>
      </c>
      <c r="F16" s="113">
        <f>VLOOKUP($B16,'Оценка (Раздел 3)'!$A$6:$M$99,6,0)</f>
        <v>2</v>
      </c>
      <c r="G16" s="113">
        <f>VLOOKUP($B16,'Оценка (Раздел 3)'!$A$6:$M$99,7,0)</f>
        <v>1</v>
      </c>
      <c r="H16" s="113">
        <f>VLOOKUP($B16,'Оценка (Раздел 3)'!$A$6:$M$99,8,0)</f>
        <v>2</v>
      </c>
      <c r="I16" s="113">
        <f>VLOOKUP($B16,'Оценка (Раздел 3)'!$A$6:$M$99,9,0)</f>
        <v>2</v>
      </c>
      <c r="J16" s="113">
        <f>VLOOKUP($B16,'Оценка (Раздел 3)'!$A$6:$M$99,10,0)</f>
        <v>2</v>
      </c>
      <c r="K16" s="113">
        <f>VLOOKUP($B16,'Оценка (Раздел 3)'!$A$6:$M$99,11,0)</f>
        <v>0</v>
      </c>
      <c r="L16" s="113">
        <f>VLOOKUP($B16,'Оценка (Раздел 3)'!$A$6:$M$99,12,0)</f>
        <v>2</v>
      </c>
      <c r="M16" s="113">
        <f>VLOOKUP($B16,'Оценка (Раздел 3)'!$A$6:$M$99,13,0)</f>
        <v>1</v>
      </c>
    </row>
    <row r="17" spans="1:15" ht="15.95" customHeight="1" x14ac:dyDescent="0.2">
      <c r="A17" s="21">
        <v>52</v>
      </c>
      <c r="B17" s="76" t="s">
        <v>58</v>
      </c>
      <c r="C17" s="119" t="s">
        <v>413</v>
      </c>
      <c r="D17" s="106">
        <f t="shared" si="0"/>
        <v>13</v>
      </c>
      <c r="E17" s="113">
        <f>VLOOKUP($B17,'Оценка (Раздел 3)'!$A$6:$M$99,5,0)</f>
        <v>1</v>
      </c>
      <c r="F17" s="113">
        <f>VLOOKUP($B17,'Оценка (Раздел 3)'!$A$6:$M$99,6,0)</f>
        <v>2</v>
      </c>
      <c r="G17" s="113">
        <f>VLOOKUP($B17,'Оценка (Раздел 3)'!$A$6:$M$99,7,0)</f>
        <v>1</v>
      </c>
      <c r="H17" s="113">
        <f>VLOOKUP($B17,'Оценка (Раздел 3)'!$A$6:$M$99,8,0)</f>
        <v>2</v>
      </c>
      <c r="I17" s="113">
        <f>VLOOKUP($B17,'Оценка (Раздел 3)'!$A$6:$M$99,9,0)</f>
        <v>0</v>
      </c>
      <c r="J17" s="113">
        <f>VLOOKUP($B17,'Оценка (Раздел 3)'!$A$6:$M$99,10,0)</f>
        <v>2</v>
      </c>
      <c r="K17" s="113">
        <f>VLOOKUP($B17,'Оценка (Раздел 3)'!$A$6:$M$99,11,0)</f>
        <v>2</v>
      </c>
      <c r="L17" s="113">
        <f>VLOOKUP($B17,'Оценка (Раздел 3)'!$A$6:$M$99,12,0)</f>
        <v>2</v>
      </c>
      <c r="M17" s="113">
        <f>VLOOKUP($B17,'Оценка (Раздел 3)'!$A$6:$M$99,13,0)</f>
        <v>1</v>
      </c>
    </row>
    <row r="18" spans="1:15" ht="15.95" customHeight="1" x14ac:dyDescent="0.2">
      <c r="A18" s="21">
        <v>25</v>
      </c>
      <c r="B18" s="84" t="s">
        <v>28</v>
      </c>
      <c r="C18" s="119" t="s">
        <v>414</v>
      </c>
      <c r="D18" s="106">
        <f t="shared" si="0"/>
        <v>12</v>
      </c>
      <c r="E18" s="113">
        <f>VLOOKUP($B18,'Оценка (Раздел 3)'!$A$6:$M$99,5,0)</f>
        <v>1</v>
      </c>
      <c r="F18" s="113">
        <f>VLOOKUP($B18,'Оценка (Раздел 3)'!$A$6:$M$99,6,0)</f>
        <v>2</v>
      </c>
      <c r="G18" s="113">
        <f>VLOOKUP($B18,'Оценка (Раздел 3)'!$A$6:$M$99,7,0)</f>
        <v>1</v>
      </c>
      <c r="H18" s="113">
        <f>VLOOKUP($B18,'Оценка (Раздел 3)'!$A$6:$M$99,8,0)</f>
        <v>1</v>
      </c>
      <c r="I18" s="113">
        <f>VLOOKUP($B18,'Оценка (Раздел 3)'!$A$6:$M$99,9,0)</f>
        <v>0</v>
      </c>
      <c r="J18" s="113">
        <f>VLOOKUP($B18,'Оценка (Раздел 3)'!$A$6:$M$99,10,0)</f>
        <v>2</v>
      </c>
      <c r="K18" s="113">
        <f>VLOOKUP($B18,'Оценка (Раздел 3)'!$A$6:$M$99,11,0)</f>
        <v>2</v>
      </c>
      <c r="L18" s="113">
        <f>VLOOKUP($B18,'Оценка (Раздел 3)'!$A$6:$M$99,12,0)</f>
        <v>2</v>
      </c>
      <c r="M18" s="113">
        <f>VLOOKUP($B18,'Оценка (Раздел 3)'!$A$6:$M$99,13,0)</f>
        <v>1</v>
      </c>
    </row>
    <row r="19" spans="1:15" ht="15.95" customHeight="1" x14ac:dyDescent="0.2">
      <c r="A19" s="21">
        <v>55</v>
      </c>
      <c r="B19" s="84" t="s">
        <v>61</v>
      </c>
      <c r="C19" s="119" t="s">
        <v>414</v>
      </c>
      <c r="D19" s="106">
        <f t="shared" si="0"/>
        <v>12</v>
      </c>
      <c r="E19" s="113">
        <f>VLOOKUP($B19,'Оценка (Раздел 3)'!$A$6:$M$99,5,0)</f>
        <v>1</v>
      </c>
      <c r="F19" s="113">
        <f>VLOOKUP($B19,'Оценка (Раздел 3)'!$A$6:$M$99,6,0)</f>
        <v>0</v>
      </c>
      <c r="G19" s="113">
        <f>VLOOKUP($B19,'Оценка (Раздел 3)'!$A$6:$M$99,7,0)</f>
        <v>2</v>
      </c>
      <c r="H19" s="113">
        <f>VLOOKUP($B19,'Оценка (Раздел 3)'!$A$6:$M$99,8,0)</f>
        <v>2</v>
      </c>
      <c r="I19" s="113">
        <f>VLOOKUP($B19,'Оценка (Раздел 3)'!$A$6:$M$99,9,0)</f>
        <v>2</v>
      </c>
      <c r="J19" s="113">
        <f>VLOOKUP($B19,'Оценка (Раздел 3)'!$A$6:$M$99,10,0)</f>
        <v>2</v>
      </c>
      <c r="K19" s="113">
        <f>VLOOKUP($B19,'Оценка (Раздел 3)'!$A$6:$M$99,11,0)</f>
        <v>0</v>
      </c>
      <c r="L19" s="113">
        <f>VLOOKUP($B19,'Оценка (Раздел 3)'!$A$6:$M$99,12,0)</f>
        <v>2</v>
      </c>
      <c r="M19" s="113">
        <f>VLOOKUP($B19,'Оценка (Раздел 3)'!$A$6:$M$99,13,0)</f>
        <v>1</v>
      </c>
    </row>
    <row r="20" spans="1:15" ht="15.95" customHeight="1" x14ac:dyDescent="0.2">
      <c r="A20" s="21">
        <v>70</v>
      </c>
      <c r="B20" s="84" t="s">
        <v>78</v>
      </c>
      <c r="C20" s="119" t="s">
        <v>414</v>
      </c>
      <c r="D20" s="106">
        <f t="shared" si="0"/>
        <v>12</v>
      </c>
      <c r="E20" s="113">
        <f>VLOOKUP($B20,'Оценка (Раздел 3)'!$A$6:$M$99,5,0)</f>
        <v>1</v>
      </c>
      <c r="F20" s="113">
        <f>VLOOKUP($B20,'Оценка (Раздел 3)'!$A$6:$M$99,6,0)</f>
        <v>0</v>
      </c>
      <c r="G20" s="113">
        <f>VLOOKUP($B20,'Оценка (Раздел 3)'!$A$6:$M$99,7,0)</f>
        <v>2</v>
      </c>
      <c r="H20" s="113">
        <f>VLOOKUP($B20,'Оценка (Раздел 3)'!$A$6:$M$99,8,0)</f>
        <v>2</v>
      </c>
      <c r="I20" s="113">
        <f>VLOOKUP($B20,'Оценка (Раздел 3)'!$A$6:$M$99,9,0)</f>
        <v>0</v>
      </c>
      <c r="J20" s="113">
        <f>VLOOKUP($B20,'Оценка (Раздел 3)'!$A$6:$M$99,10,0)</f>
        <v>2</v>
      </c>
      <c r="K20" s="113">
        <f>VLOOKUP($B20,'Оценка (Раздел 3)'!$A$6:$M$99,11,0)</f>
        <v>2</v>
      </c>
      <c r="L20" s="113">
        <f>VLOOKUP($B20,'Оценка (Раздел 3)'!$A$6:$M$99,12,0)</f>
        <v>2</v>
      </c>
      <c r="M20" s="113">
        <f>VLOOKUP($B20,'Оценка (Раздел 3)'!$A$6:$M$99,13,0)</f>
        <v>1</v>
      </c>
    </row>
    <row r="21" spans="1:15" ht="15.95" customHeight="1" x14ac:dyDescent="0.2">
      <c r="A21" s="21">
        <v>28</v>
      </c>
      <c r="B21" s="84" t="s">
        <v>31</v>
      </c>
      <c r="C21" s="119" t="s">
        <v>414</v>
      </c>
      <c r="D21" s="106">
        <f t="shared" si="0"/>
        <v>12</v>
      </c>
      <c r="E21" s="113">
        <f>VLOOKUP($B21,'Оценка (Раздел 3)'!$A$6:$M$99,5,0)</f>
        <v>1</v>
      </c>
      <c r="F21" s="113">
        <f>VLOOKUP($B21,'Оценка (Раздел 3)'!$A$6:$M$99,6,0)</f>
        <v>2</v>
      </c>
      <c r="G21" s="113">
        <f>VLOOKUP($B21,'Оценка (Раздел 3)'!$A$6:$M$99,7,0)</f>
        <v>2</v>
      </c>
      <c r="H21" s="113">
        <f>VLOOKUP($B21,'Оценка (Раздел 3)'!$A$6:$M$99,8,0)</f>
        <v>2</v>
      </c>
      <c r="I21" s="113">
        <f>VLOOKUP($B21,'Оценка (Раздел 3)'!$A$6:$M$99,9,0)</f>
        <v>2</v>
      </c>
      <c r="J21" s="113">
        <f>VLOOKUP($B21,'Оценка (Раздел 3)'!$A$6:$M$99,10,0)</f>
        <v>0</v>
      </c>
      <c r="K21" s="113">
        <f>VLOOKUP($B21,'Оценка (Раздел 3)'!$A$6:$M$99,11,0)</f>
        <v>0</v>
      </c>
      <c r="L21" s="113">
        <f>VLOOKUP($B21,'Оценка (Раздел 3)'!$A$6:$M$99,12,0)</f>
        <v>2</v>
      </c>
      <c r="M21" s="113">
        <f>VLOOKUP($B21,'Оценка (Раздел 3)'!$A$6:$M$99,13,0)</f>
        <v>1</v>
      </c>
    </row>
    <row r="22" spans="1:15" ht="15.95" customHeight="1" x14ac:dyDescent="0.2">
      <c r="A22" s="21">
        <v>18</v>
      </c>
      <c r="B22" s="84" t="s">
        <v>20</v>
      </c>
      <c r="C22" s="119">
        <f t="shared" si="1"/>
        <v>17</v>
      </c>
      <c r="D22" s="106">
        <f t="shared" si="0"/>
        <v>11.5</v>
      </c>
      <c r="E22" s="113">
        <f>VLOOKUP($B22,'Оценка (Раздел 3)'!$A$6:$M$99,5,0)</f>
        <v>0.5</v>
      </c>
      <c r="F22" s="113">
        <f>VLOOKUP($B22,'Оценка (Раздел 3)'!$A$6:$M$99,6,0)</f>
        <v>2</v>
      </c>
      <c r="G22" s="113">
        <f>VLOOKUP($B22,'Оценка (Раздел 3)'!$A$6:$M$99,7,0)</f>
        <v>0</v>
      </c>
      <c r="H22" s="113">
        <f>VLOOKUP($B22,'Оценка (Раздел 3)'!$A$6:$M$99,8,0)</f>
        <v>2</v>
      </c>
      <c r="I22" s="113">
        <f>VLOOKUP($B22,'Оценка (Раздел 3)'!$A$6:$M$99,9,0)</f>
        <v>2</v>
      </c>
      <c r="J22" s="113">
        <f>VLOOKUP($B22,'Оценка (Раздел 3)'!$A$6:$M$99,10,0)</f>
        <v>0</v>
      </c>
      <c r="K22" s="113">
        <f>VLOOKUP($B22,'Оценка (Раздел 3)'!$A$6:$M$99,11,0)</f>
        <v>2</v>
      </c>
      <c r="L22" s="113">
        <f>VLOOKUP($B22,'Оценка (Раздел 3)'!$A$6:$M$99,12,0)</f>
        <v>2</v>
      </c>
      <c r="M22" s="113">
        <f>VLOOKUP($B22,'Оценка (Раздел 3)'!$A$6:$M$99,13,0)</f>
        <v>1</v>
      </c>
    </row>
    <row r="23" spans="1:15" ht="15.95" customHeight="1" x14ac:dyDescent="0.2">
      <c r="A23" s="21">
        <v>26</v>
      </c>
      <c r="B23" s="84" t="s">
        <v>29</v>
      </c>
      <c r="C23" s="119" t="s">
        <v>415</v>
      </c>
      <c r="D23" s="106">
        <f t="shared" si="0"/>
        <v>11</v>
      </c>
      <c r="E23" s="113">
        <f>VLOOKUP($B23,'Оценка (Раздел 3)'!$A$6:$M$99,5,0)</f>
        <v>1</v>
      </c>
      <c r="F23" s="113">
        <f>VLOOKUP($B23,'Оценка (Раздел 3)'!$A$6:$M$99,6,0)</f>
        <v>2</v>
      </c>
      <c r="G23" s="113">
        <f>VLOOKUP($B23,'Оценка (Раздел 3)'!$A$6:$M$99,7,0)</f>
        <v>1</v>
      </c>
      <c r="H23" s="113">
        <f>VLOOKUP($B23,'Оценка (Раздел 3)'!$A$6:$M$99,8,0)</f>
        <v>0</v>
      </c>
      <c r="I23" s="113">
        <f>VLOOKUP($B23,'Оценка (Раздел 3)'!$A$6:$M$99,9,0)</f>
        <v>2</v>
      </c>
      <c r="J23" s="113">
        <f>VLOOKUP($B23,'Оценка (Раздел 3)'!$A$6:$M$99,10,0)</f>
        <v>0</v>
      </c>
      <c r="K23" s="113">
        <f>VLOOKUP($B23,'Оценка (Раздел 3)'!$A$6:$M$99,11,0)</f>
        <v>2</v>
      </c>
      <c r="L23" s="113">
        <f>VLOOKUP($B23,'Оценка (Раздел 3)'!$A$6:$M$99,12,0)</f>
        <v>2</v>
      </c>
      <c r="M23" s="113">
        <f>VLOOKUP($B23,'Оценка (Раздел 3)'!$A$6:$M$99,13,0)</f>
        <v>1</v>
      </c>
    </row>
    <row r="24" spans="1:15" ht="15.95" customHeight="1" x14ac:dyDescent="0.2">
      <c r="A24" s="21">
        <v>22</v>
      </c>
      <c r="B24" s="84" t="s">
        <v>25</v>
      </c>
      <c r="C24" s="119" t="s">
        <v>415</v>
      </c>
      <c r="D24" s="106">
        <f t="shared" si="0"/>
        <v>11</v>
      </c>
      <c r="E24" s="113">
        <f>VLOOKUP($B24,'Оценка (Раздел 3)'!$A$6:$M$99,5,0)</f>
        <v>1</v>
      </c>
      <c r="F24" s="113">
        <f>VLOOKUP($B24,'Оценка (Раздел 3)'!$A$6:$M$99,6,0)</f>
        <v>2</v>
      </c>
      <c r="G24" s="113">
        <f>VLOOKUP($B24,'Оценка (Раздел 3)'!$A$6:$M$99,7,0)</f>
        <v>2</v>
      </c>
      <c r="H24" s="113">
        <f>VLOOKUP($B24,'Оценка (Раздел 3)'!$A$6:$M$99,8,0)</f>
        <v>1</v>
      </c>
      <c r="I24" s="113">
        <f>VLOOKUP($B24,'Оценка (Раздел 3)'!$A$6:$M$99,9,0)</f>
        <v>0</v>
      </c>
      <c r="J24" s="113">
        <f>VLOOKUP($B24,'Оценка (Раздел 3)'!$A$6:$M$99,10,0)</f>
        <v>2</v>
      </c>
      <c r="K24" s="113">
        <f>VLOOKUP($B24,'Оценка (Раздел 3)'!$A$6:$M$99,11,0)</f>
        <v>0</v>
      </c>
      <c r="L24" s="113">
        <f>VLOOKUP($B24,'Оценка (Раздел 3)'!$A$6:$M$99,12,0)</f>
        <v>2</v>
      </c>
      <c r="M24" s="113">
        <f>VLOOKUP($B24,'Оценка (Раздел 3)'!$A$6:$M$99,13,0)</f>
        <v>1</v>
      </c>
    </row>
    <row r="25" spans="1:15" ht="15.95" customHeight="1" x14ac:dyDescent="0.2">
      <c r="A25" s="21">
        <v>56</v>
      </c>
      <c r="B25" s="84" t="s">
        <v>62</v>
      </c>
      <c r="C25" s="119" t="s">
        <v>415</v>
      </c>
      <c r="D25" s="106">
        <f t="shared" si="0"/>
        <v>11</v>
      </c>
      <c r="E25" s="113">
        <f>VLOOKUP($B25,'Оценка (Раздел 3)'!$A$6:$M$99,5,0)</f>
        <v>1</v>
      </c>
      <c r="F25" s="113">
        <f>VLOOKUP($B25,'Оценка (Раздел 3)'!$A$6:$M$99,6,0)</f>
        <v>2</v>
      </c>
      <c r="G25" s="113">
        <f>VLOOKUP($B25,'Оценка (Раздел 3)'!$A$6:$M$99,7,0)</f>
        <v>1</v>
      </c>
      <c r="H25" s="113">
        <f>VLOOKUP($B25,'Оценка (Раздел 3)'!$A$6:$M$99,8,0)</f>
        <v>1</v>
      </c>
      <c r="I25" s="113">
        <f>VLOOKUP($B25,'Оценка (Раздел 3)'!$A$6:$M$99,9,0)</f>
        <v>1</v>
      </c>
      <c r="J25" s="113">
        <f>VLOOKUP($B25,'Оценка (Раздел 3)'!$A$6:$M$99,10,0)</f>
        <v>2</v>
      </c>
      <c r="K25" s="113">
        <f>VLOOKUP($B25,'Оценка (Раздел 3)'!$A$6:$M$99,11,0)</f>
        <v>0</v>
      </c>
      <c r="L25" s="113">
        <f>VLOOKUP($B25,'Оценка (Раздел 3)'!$A$6:$M$99,12,0)</f>
        <v>2</v>
      </c>
      <c r="M25" s="113">
        <f>VLOOKUP($B25,'Оценка (Раздел 3)'!$A$6:$M$99,13,0)</f>
        <v>1</v>
      </c>
    </row>
    <row r="26" spans="1:15" ht="15.95" customHeight="1" x14ac:dyDescent="0.2">
      <c r="A26" s="21">
        <v>49</v>
      </c>
      <c r="B26" s="76" t="s">
        <v>55</v>
      </c>
      <c r="C26" s="119" t="s">
        <v>416</v>
      </c>
      <c r="D26" s="106">
        <f t="shared" si="0"/>
        <v>10</v>
      </c>
      <c r="E26" s="113">
        <f>VLOOKUP($B26,'Оценка (Раздел 3)'!$A$6:$M$99,5,0)</f>
        <v>1</v>
      </c>
      <c r="F26" s="113">
        <f>VLOOKUP($B26,'Оценка (Раздел 3)'!$A$6:$M$99,6,0)</f>
        <v>2</v>
      </c>
      <c r="G26" s="113">
        <f>VLOOKUP($B26,'Оценка (Раздел 3)'!$A$6:$M$99,7,0)</f>
        <v>0</v>
      </c>
      <c r="H26" s="113">
        <f>VLOOKUP($B26,'Оценка (Раздел 3)'!$A$6:$M$99,8,0)</f>
        <v>2</v>
      </c>
      <c r="I26" s="113">
        <f>VLOOKUP($B26,'Оценка (Раздел 3)'!$A$6:$M$99,9,0)</f>
        <v>0</v>
      </c>
      <c r="J26" s="113">
        <f>VLOOKUP($B26,'Оценка (Раздел 3)'!$A$6:$M$99,10,0)</f>
        <v>2</v>
      </c>
      <c r="K26" s="113">
        <f>VLOOKUP($B26,'Оценка (Раздел 3)'!$A$6:$M$99,11,0)</f>
        <v>0</v>
      </c>
      <c r="L26" s="113">
        <f>VLOOKUP($B26,'Оценка (Раздел 3)'!$A$6:$M$99,12,0)</f>
        <v>2</v>
      </c>
      <c r="M26" s="113">
        <f>VLOOKUP($B26,'Оценка (Раздел 3)'!$A$6:$M$99,13,0)</f>
        <v>1</v>
      </c>
    </row>
    <row r="27" spans="1:15" s="80" customFormat="1" ht="15.95" customHeight="1" x14ac:dyDescent="0.2">
      <c r="A27" s="21">
        <v>4</v>
      </c>
      <c r="B27" s="84" t="s">
        <v>6</v>
      </c>
      <c r="C27" s="119" t="s">
        <v>416</v>
      </c>
      <c r="D27" s="106">
        <f t="shared" si="0"/>
        <v>10</v>
      </c>
      <c r="E27" s="113">
        <f>VLOOKUP($B27,'Оценка (Раздел 3)'!$A$6:$M$99,5,0)</f>
        <v>1</v>
      </c>
      <c r="F27" s="113">
        <f>VLOOKUP($B27,'Оценка (Раздел 3)'!$A$6:$M$99,6,0)</f>
        <v>2</v>
      </c>
      <c r="G27" s="113">
        <f>VLOOKUP($B27,'Оценка (Раздел 3)'!$A$6:$M$99,7,0)</f>
        <v>2</v>
      </c>
      <c r="H27" s="113">
        <f>VLOOKUP($B27,'Оценка (Раздел 3)'!$A$6:$M$99,8,0)</f>
        <v>2</v>
      </c>
      <c r="I27" s="113">
        <f>VLOOKUP($B27,'Оценка (Раздел 3)'!$A$6:$M$99,9,0)</f>
        <v>0</v>
      </c>
      <c r="J27" s="113">
        <f>VLOOKUP($B27,'Оценка (Раздел 3)'!$A$6:$M$99,10,0)</f>
        <v>2</v>
      </c>
      <c r="K27" s="113">
        <f>VLOOKUP($B27,'Оценка (Раздел 3)'!$A$6:$M$99,11,0)</f>
        <v>0</v>
      </c>
      <c r="L27" s="113">
        <f>VLOOKUP($B27,'Оценка (Раздел 3)'!$A$6:$M$99,12,0)</f>
        <v>0</v>
      </c>
      <c r="M27" s="113">
        <f>VLOOKUP($B27,'Оценка (Раздел 3)'!$A$6:$M$99,13,0)</f>
        <v>1</v>
      </c>
    </row>
    <row r="28" spans="1:15" ht="15.95" customHeight="1" x14ac:dyDescent="0.2">
      <c r="A28" s="21">
        <v>20</v>
      </c>
      <c r="B28" s="76" t="s">
        <v>23</v>
      </c>
      <c r="C28" s="119" t="s">
        <v>416</v>
      </c>
      <c r="D28" s="106">
        <f t="shared" si="0"/>
        <v>10</v>
      </c>
      <c r="E28" s="113">
        <f>VLOOKUP($B28,'Оценка (Раздел 3)'!$A$6:$M$99,5,0)</f>
        <v>1</v>
      </c>
      <c r="F28" s="113">
        <f>VLOOKUP($B28,'Оценка (Раздел 3)'!$A$6:$M$99,6,0)</f>
        <v>2</v>
      </c>
      <c r="G28" s="113">
        <f>VLOOKUP($B28,'Оценка (Раздел 3)'!$A$6:$M$99,7,0)</f>
        <v>1</v>
      </c>
      <c r="H28" s="113">
        <f>VLOOKUP($B28,'Оценка (Раздел 3)'!$A$6:$M$99,8,0)</f>
        <v>0</v>
      </c>
      <c r="I28" s="113">
        <f>VLOOKUP($B28,'Оценка (Раздел 3)'!$A$6:$M$99,9,0)</f>
        <v>0</v>
      </c>
      <c r="J28" s="113">
        <f>VLOOKUP($B28,'Оценка (Раздел 3)'!$A$6:$M$99,10,0)</f>
        <v>1</v>
      </c>
      <c r="K28" s="113">
        <f>VLOOKUP($B28,'Оценка (Раздел 3)'!$A$6:$M$99,11,0)</f>
        <v>2</v>
      </c>
      <c r="L28" s="113">
        <f>VLOOKUP($B28,'Оценка (Раздел 3)'!$A$6:$M$99,12,0)</f>
        <v>2</v>
      </c>
      <c r="M28" s="113">
        <f>VLOOKUP($B28,'Оценка (Раздел 3)'!$A$6:$M$99,13,0)</f>
        <v>1</v>
      </c>
    </row>
    <row r="29" spans="1:15" ht="15.95" customHeight="1" x14ac:dyDescent="0.2">
      <c r="A29" s="21">
        <v>21</v>
      </c>
      <c r="B29" s="84" t="s">
        <v>24</v>
      </c>
      <c r="C29" s="119" t="s">
        <v>416</v>
      </c>
      <c r="D29" s="106">
        <f t="shared" si="0"/>
        <v>10</v>
      </c>
      <c r="E29" s="113">
        <f>VLOOKUP($B29,'Оценка (Раздел 3)'!$A$6:$M$99,5,0)</f>
        <v>1</v>
      </c>
      <c r="F29" s="113">
        <f>VLOOKUP($B29,'Оценка (Раздел 3)'!$A$6:$M$99,6,0)</f>
        <v>2</v>
      </c>
      <c r="G29" s="113">
        <f>VLOOKUP($B29,'Оценка (Раздел 3)'!$A$6:$M$99,7,0)</f>
        <v>1</v>
      </c>
      <c r="H29" s="113">
        <f>VLOOKUP($B29,'Оценка (Раздел 3)'!$A$6:$M$99,8,0)</f>
        <v>1</v>
      </c>
      <c r="I29" s="113">
        <f>VLOOKUP($B29,'Оценка (Раздел 3)'!$A$6:$M$99,9,0)</f>
        <v>0</v>
      </c>
      <c r="J29" s="113">
        <f>VLOOKUP($B29,'Оценка (Раздел 3)'!$A$6:$M$99,10,0)</f>
        <v>2</v>
      </c>
      <c r="K29" s="113">
        <f>VLOOKUP($B29,'Оценка (Раздел 3)'!$A$6:$M$99,11,0)</f>
        <v>0</v>
      </c>
      <c r="L29" s="113">
        <f>VLOOKUP($B29,'Оценка (Раздел 3)'!$A$6:$M$99,12,0)</f>
        <v>2</v>
      </c>
      <c r="M29" s="113">
        <f>VLOOKUP($B29,'Оценка (Раздел 3)'!$A$6:$M$99,13,0)</f>
        <v>1</v>
      </c>
    </row>
    <row r="30" spans="1:15" ht="15.95" customHeight="1" x14ac:dyDescent="0.2">
      <c r="A30" s="21">
        <v>16</v>
      </c>
      <c r="B30" s="84" t="s">
        <v>18</v>
      </c>
      <c r="C30" s="119">
        <f t="shared" si="1"/>
        <v>25</v>
      </c>
      <c r="D30" s="106">
        <f t="shared" si="0"/>
        <v>9</v>
      </c>
      <c r="E30" s="113">
        <f>VLOOKUP($B30,'Оценка (Раздел 3)'!$A$6:$M$99,5,0)</f>
        <v>1</v>
      </c>
      <c r="F30" s="113">
        <f>VLOOKUP($B30,'Оценка (Раздел 3)'!$A$6:$M$99,6,0)</f>
        <v>2</v>
      </c>
      <c r="G30" s="113">
        <f>VLOOKUP($B30,'Оценка (Раздел 3)'!$A$6:$M$99,7,0)</f>
        <v>1</v>
      </c>
      <c r="H30" s="113">
        <f>VLOOKUP($B30,'Оценка (Раздел 3)'!$A$6:$M$99,8,0)</f>
        <v>2</v>
      </c>
      <c r="I30" s="113">
        <f>VLOOKUP($B30,'Оценка (Раздел 3)'!$A$6:$M$99,9,0)</f>
        <v>0</v>
      </c>
      <c r="J30" s="113">
        <f>VLOOKUP($B30,'Оценка (Раздел 3)'!$A$6:$M$99,10,0)</f>
        <v>0</v>
      </c>
      <c r="K30" s="113">
        <f>VLOOKUP($B30,'Оценка (Раздел 3)'!$A$6:$M$99,11,0)</f>
        <v>0</v>
      </c>
      <c r="L30" s="113">
        <f>VLOOKUP($B30,'Оценка (Раздел 3)'!$A$6:$M$99,12,0)</f>
        <v>2</v>
      </c>
      <c r="M30" s="113">
        <f>VLOOKUP($B30,'Оценка (Раздел 3)'!$A$6:$M$99,13,0)</f>
        <v>1</v>
      </c>
      <c r="O30" s="108"/>
    </row>
    <row r="31" spans="1:15" ht="15.95" customHeight="1" x14ac:dyDescent="0.2">
      <c r="A31" s="80">
        <v>78</v>
      </c>
      <c r="B31" s="84" t="s">
        <v>87</v>
      </c>
      <c r="C31" s="119" t="s">
        <v>417</v>
      </c>
      <c r="D31" s="106">
        <f t="shared" si="0"/>
        <v>8</v>
      </c>
      <c r="E31" s="113">
        <f>VLOOKUP($B31,'Оценка (Раздел 3)'!$A$6:$M$99,5,0)</f>
        <v>1</v>
      </c>
      <c r="F31" s="113">
        <f>VLOOKUP($B31,'Оценка (Раздел 3)'!$A$6:$M$99,6,0)</f>
        <v>0</v>
      </c>
      <c r="G31" s="113">
        <f>VLOOKUP($B31,'Оценка (Раздел 3)'!$A$6:$M$99,7,0)</f>
        <v>0</v>
      </c>
      <c r="H31" s="113">
        <f>VLOOKUP($B31,'Оценка (Раздел 3)'!$A$6:$M$99,8,0)</f>
        <v>2</v>
      </c>
      <c r="I31" s="113">
        <f>VLOOKUP($B31,'Оценка (Раздел 3)'!$A$6:$M$99,9,0)</f>
        <v>0</v>
      </c>
      <c r="J31" s="113">
        <f>VLOOKUP($B31,'Оценка (Раздел 3)'!$A$6:$M$99,10,0)</f>
        <v>2</v>
      </c>
      <c r="K31" s="113">
        <f>VLOOKUP($B31,'Оценка (Раздел 3)'!$A$6:$M$99,11,0)</f>
        <v>0</v>
      </c>
      <c r="L31" s="113">
        <f>VLOOKUP($B31,'Оценка (Раздел 3)'!$A$6:$M$99,12,0)</f>
        <v>2</v>
      </c>
      <c r="M31" s="113">
        <f>VLOOKUP($B31,'Оценка (Раздел 3)'!$A$6:$M$99,13,0)</f>
        <v>1</v>
      </c>
    </row>
    <row r="32" spans="1:15" ht="15.95" customHeight="1" x14ac:dyDescent="0.2">
      <c r="A32" s="21">
        <v>80</v>
      </c>
      <c r="B32" s="84" t="s">
        <v>89</v>
      </c>
      <c r="C32" s="119" t="s">
        <v>417</v>
      </c>
      <c r="D32" s="106">
        <f t="shared" si="0"/>
        <v>8</v>
      </c>
      <c r="E32" s="113">
        <f>VLOOKUP($B32,'Оценка (Раздел 3)'!$A$6:$M$99,5,0)</f>
        <v>1</v>
      </c>
      <c r="F32" s="113">
        <f>VLOOKUP($B32,'Оценка (Раздел 3)'!$A$6:$M$99,6,0)</f>
        <v>2</v>
      </c>
      <c r="G32" s="113">
        <f>VLOOKUP($B32,'Оценка (Раздел 3)'!$A$6:$M$99,7,0)</f>
        <v>1</v>
      </c>
      <c r="H32" s="113">
        <f>VLOOKUP($B32,'Оценка (Раздел 3)'!$A$6:$M$99,8,0)</f>
        <v>1</v>
      </c>
      <c r="I32" s="113">
        <f>VLOOKUP($B32,'Оценка (Раздел 3)'!$A$6:$M$99,9,0)</f>
        <v>0</v>
      </c>
      <c r="J32" s="113">
        <f>VLOOKUP($B32,'Оценка (Раздел 3)'!$A$6:$M$99,10,0)</f>
        <v>0</v>
      </c>
      <c r="K32" s="113">
        <f>VLOOKUP($B32,'Оценка (Раздел 3)'!$A$6:$M$99,11,0)</f>
        <v>0</v>
      </c>
      <c r="L32" s="113">
        <f>VLOOKUP($B32,'Оценка (Раздел 3)'!$A$6:$M$99,12,0)</f>
        <v>2</v>
      </c>
      <c r="M32" s="113">
        <f>VLOOKUP($B32,'Оценка (Раздел 3)'!$A$6:$M$99,13,0)</f>
        <v>1</v>
      </c>
    </row>
    <row r="33" spans="1:13" ht="15.95" customHeight="1" x14ac:dyDescent="0.2">
      <c r="A33" s="21">
        <v>50</v>
      </c>
      <c r="B33" s="76" t="s">
        <v>56</v>
      </c>
      <c r="C33" s="119" t="s">
        <v>417</v>
      </c>
      <c r="D33" s="106">
        <f t="shared" si="0"/>
        <v>8</v>
      </c>
      <c r="E33" s="113">
        <f>VLOOKUP($B33,'Оценка (Раздел 3)'!$A$6:$M$99,5,0)</f>
        <v>1</v>
      </c>
      <c r="F33" s="113">
        <f>VLOOKUP($B33,'Оценка (Раздел 3)'!$A$6:$M$99,6,0)</f>
        <v>0</v>
      </c>
      <c r="G33" s="113">
        <f>VLOOKUP($B33,'Оценка (Раздел 3)'!$A$6:$M$99,7,0)</f>
        <v>1</v>
      </c>
      <c r="H33" s="113">
        <f>VLOOKUP($B33,'Оценка (Раздел 3)'!$A$6:$M$99,8,0)</f>
        <v>0</v>
      </c>
      <c r="I33" s="113">
        <f>VLOOKUP($B33,'Оценка (Раздел 3)'!$A$6:$M$99,9,0)</f>
        <v>1</v>
      </c>
      <c r="J33" s="113">
        <f>VLOOKUP($B33,'Оценка (Раздел 3)'!$A$6:$M$99,10,0)</f>
        <v>0</v>
      </c>
      <c r="K33" s="113">
        <f>VLOOKUP($B33,'Оценка (Раздел 3)'!$A$6:$M$99,11,0)</f>
        <v>2</v>
      </c>
      <c r="L33" s="113">
        <f>VLOOKUP($B33,'Оценка (Раздел 3)'!$A$6:$M$99,12,0)</f>
        <v>2</v>
      </c>
      <c r="M33" s="113">
        <f>VLOOKUP($B33,'Оценка (Раздел 3)'!$A$6:$M$99,13,0)</f>
        <v>1</v>
      </c>
    </row>
    <row r="34" spans="1:13" ht="15.95" customHeight="1" x14ac:dyDescent="0.2">
      <c r="A34" s="21">
        <v>9</v>
      </c>
      <c r="B34" s="84" t="s">
        <v>11</v>
      </c>
      <c r="C34" s="119" t="s">
        <v>418</v>
      </c>
      <c r="D34" s="106">
        <f t="shared" si="0"/>
        <v>7</v>
      </c>
      <c r="E34" s="113">
        <f>VLOOKUP($B34,'Оценка (Раздел 3)'!$A$6:$M$99,5,0)</f>
        <v>1</v>
      </c>
      <c r="F34" s="113">
        <f>VLOOKUP($B34,'Оценка (Раздел 3)'!$A$6:$M$99,6,0)</f>
        <v>2</v>
      </c>
      <c r="G34" s="113">
        <f>VLOOKUP($B34,'Оценка (Раздел 3)'!$A$6:$M$99,7,0)</f>
        <v>1</v>
      </c>
      <c r="H34" s="113">
        <f>VLOOKUP($B34,'Оценка (Раздел 3)'!$A$6:$M$99,8,0)</f>
        <v>0</v>
      </c>
      <c r="I34" s="113">
        <f>VLOOKUP($B34,'Оценка (Раздел 3)'!$A$6:$M$99,9,0)</f>
        <v>0</v>
      </c>
      <c r="J34" s="113">
        <f>VLOOKUP($B34,'Оценка (Раздел 3)'!$A$6:$M$99,10,0)</f>
        <v>0</v>
      </c>
      <c r="K34" s="113">
        <f>VLOOKUP($B34,'Оценка (Раздел 3)'!$A$6:$M$99,11,0)</f>
        <v>0</v>
      </c>
      <c r="L34" s="113">
        <f>VLOOKUP($B34,'Оценка (Раздел 3)'!$A$6:$M$99,12,0)</f>
        <v>2</v>
      </c>
      <c r="M34" s="113">
        <f>VLOOKUP($B34,'Оценка (Раздел 3)'!$A$6:$M$99,13,0)</f>
        <v>1</v>
      </c>
    </row>
    <row r="35" spans="1:13" ht="15.95" customHeight="1" x14ac:dyDescent="0.2">
      <c r="A35" s="21">
        <v>12</v>
      </c>
      <c r="B35" s="84" t="s">
        <v>14</v>
      </c>
      <c r="C35" s="119" t="s">
        <v>418</v>
      </c>
      <c r="D35" s="106">
        <f t="shared" si="0"/>
        <v>7</v>
      </c>
      <c r="E35" s="113">
        <f>VLOOKUP($B35,'Оценка (Раздел 3)'!$A$6:$M$99,5,0)</f>
        <v>1</v>
      </c>
      <c r="F35" s="113">
        <f>VLOOKUP($B35,'Оценка (Раздел 3)'!$A$6:$M$99,6,0)</f>
        <v>0</v>
      </c>
      <c r="G35" s="113">
        <f>VLOOKUP($B35,'Оценка (Раздел 3)'!$A$6:$M$99,7,0)</f>
        <v>2</v>
      </c>
      <c r="H35" s="113">
        <f>VLOOKUP($B35,'Оценка (Раздел 3)'!$A$6:$M$99,8,0)</f>
        <v>1</v>
      </c>
      <c r="I35" s="113">
        <f>VLOOKUP($B35,'Оценка (Раздел 3)'!$A$6:$M$99,9,0)</f>
        <v>0</v>
      </c>
      <c r="J35" s="113">
        <f>VLOOKUP($B35,'Оценка (Раздел 3)'!$A$6:$M$99,10,0)</f>
        <v>0</v>
      </c>
      <c r="K35" s="113">
        <f>VLOOKUP($B35,'Оценка (Раздел 3)'!$A$6:$M$99,11,0)</f>
        <v>0</v>
      </c>
      <c r="L35" s="113">
        <f>VLOOKUP($B35,'Оценка (Раздел 3)'!$A$6:$M$99,12,0)</f>
        <v>2</v>
      </c>
      <c r="M35" s="113">
        <f>VLOOKUP($B35,'Оценка (Раздел 3)'!$A$6:$M$99,13,0)</f>
        <v>1</v>
      </c>
    </row>
    <row r="36" spans="1:13" ht="15.95" customHeight="1" x14ac:dyDescent="0.2">
      <c r="A36" s="21">
        <v>53</v>
      </c>
      <c r="B36" s="76" t="s">
        <v>59</v>
      </c>
      <c r="C36" s="119" t="s">
        <v>418</v>
      </c>
      <c r="D36" s="106">
        <f t="shared" si="0"/>
        <v>7</v>
      </c>
      <c r="E36" s="113">
        <f>VLOOKUP($B36,'Оценка (Раздел 3)'!$A$6:$M$99,5,0)</f>
        <v>1</v>
      </c>
      <c r="F36" s="113">
        <f>VLOOKUP($B36,'Оценка (Раздел 3)'!$A$6:$M$99,6,0)</f>
        <v>0</v>
      </c>
      <c r="G36" s="113">
        <f>VLOOKUP($B36,'Оценка (Раздел 3)'!$A$6:$M$99,7,0)</f>
        <v>2</v>
      </c>
      <c r="H36" s="113">
        <f>VLOOKUP($B36,'Оценка (Раздел 3)'!$A$6:$M$99,8,0)</f>
        <v>1</v>
      </c>
      <c r="I36" s="113">
        <f>VLOOKUP($B36,'Оценка (Раздел 3)'!$A$6:$M$99,9,0)</f>
        <v>0</v>
      </c>
      <c r="J36" s="113">
        <f>VLOOKUP($B36,'Оценка (Раздел 3)'!$A$6:$M$99,10,0)</f>
        <v>0</v>
      </c>
      <c r="K36" s="113">
        <f>VLOOKUP($B36,'Оценка (Раздел 3)'!$A$6:$M$99,11,0)</f>
        <v>0</v>
      </c>
      <c r="L36" s="113">
        <f>VLOOKUP($B36,'Оценка (Раздел 3)'!$A$6:$M$99,12,0)</f>
        <v>2</v>
      </c>
      <c r="M36" s="113">
        <f>VLOOKUP($B36,'Оценка (Раздел 3)'!$A$6:$M$99,13,0)</f>
        <v>1</v>
      </c>
    </row>
    <row r="37" spans="1:13" ht="15.95" customHeight="1" x14ac:dyDescent="0.2">
      <c r="A37" s="21">
        <v>67</v>
      </c>
      <c r="B37" s="84" t="s">
        <v>75</v>
      </c>
      <c r="C37" s="119" t="s">
        <v>418</v>
      </c>
      <c r="D37" s="106">
        <f t="shared" si="0"/>
        <v>7</v>
      </c>
      <c r="E37" s="113">
        <f>VLOOKUP($B37,'Оценка (Раздел 3)'!$A$6:$M$99,5,0)</f>
        <v>1</v>
      </c>
      <c r="F37" s="113">
        <f>VLOOKUP($B37,'Оценка (Раздел 3)'!$A$6:$M$99,6,0)</f>
        <v>2</v>
      </c>
      <c r="G37" s="113">
        <f>VLOOKUP($B37,'Оценка (Раздел 3)'!$A$6:$M$99,7,0)</f>
        <v>1</v>
      </c>
      <c r="H37" s="113">
        <f>VLOOKUP($B37,'Оценка (Раздел 3)'!$A$6:$M$99,8,0)</f>
        <v>0</v>
      </c>
      <c r="I37" s="113">
        <f>VLOOKUP($B37,'Оценка (Раздел 3)'!$A$6:$M$99,9,0)</f>
        <v>0</v>
      </c>
      <c r="J37" s="113">
        <f>VLOOKUP($B37,'Оценка (Раздел 3)'!$A$6:$M$99,10,0)</f>
        <v>0</v>
      </c>
      <c r="K37" s="113">
        <f>VLOOKUP($B37,'Оценка (Раздел 3)'!$A$6:$M$99,11,0)</f>
        <v>0</v>
      </c>
      <c r="L37" s="113">
        <f>VLOOKUP($B37,'Оценка (Раздел 3)'!$A$6:$M$99,12,0)</f>
        <v>2</v>
      </c>
      <c r="M37" s="113">
        <f>VLOOKUP($B37,'Оценка (Раздел 3)'!$A$6:$M$99,13,0)</f>
        <v>1</v>
      </c>
    </row>
    <row r="38" spans="1:13" ht="15.95" customHeight="1" x14ac:dyDescent="0.2">
      <c r="A38" s="21">
        <v>33</v>
      </c>
      <c r="B38" s="84" t="s">
        <v>37</v>
      </c>
      <c r="C38" s="119" t="s">
        <v>418</v>
      </c>
      <c r="D38" s="106">
        <f t="shared" ref="D38:D69" si="2">SUM(E38:M38)</f>
        <v>7</v>
      </c>
      <c r="E38" s="113">
        <f>VLOOKUP($B38,'Оценка (Раздел 3)'!$A$6:$M$99,5,0)</f>
        <v>1</v>
      </c>
      <c r="F38" s="113">
        <f>VLOOKUP($B38,'Оценка (Раздел 3)'!$A$6:$M$99,6,0)</f>
        <v>2</v>
      </c>
      <c r="G38" s="113">
        <f>VLOOKUP($B38,'Оценка (Раздел 3)'!$A$6:$M$99,7,0)</f>
        <v>1</v>
      </c>
      <c r="H38" s="113">
        <f>VLOOKUP($B38,'Оценка (Раздел 3)'!$A$6:$M$99,8,0)</f>
        <v>0</v>
      </c>
      <c r="I38" s="113">
        <f>VLOOKUP($B38,'Оценка (Раздел 3)'!$A$6:$M$99,9,0)</f>
        <v>0</v>
      </c>
      <c r="J38" s="113">
        <f>VLOOKUP($B38,'Оценка (Раздел 3)'!$A$6:$M$99,10,0)</f>
        <v>0</v>
      </c>
      <c r="K38" s="113">
        <f>VLOOKUP($B38,'Оценка (Раздел 3)'!$A$6:$M$99,11,0)</f>
        <v>0</v>
      </c>
      <c r="L38" s="113">
        <f>VLOOKUP($B38,'Оценка (Раздел 3)'!$A$6:$M$99,12,0)</f>
        <v>2</v>
      </c>
      <c r="M38" s="113">
        <f>VLOOKUP($B38,'Оценка (Раздел 3)'!$A$6:$M$99,13,0)</f>
        <v>1</v>
      </c>
    </row>
    <row r="39" spans="1:13" ht="15.95" customHeight="1" x14ac:dyDescent="0.2">
      <c r="A39" s="80">
        <v>74</v>
      </c>
      <c r="B39" s="84" t="s">
        <v>82</v>
      </c>
      <c r="C39" s="119" t="s">
        <v>418</v>
      </c>
      <c r="D39" s="106">
        <f t="shared" si="2"/>
        <v>7</v>
      </c>
      <c r="E39" s="113">
        <f>VLOOKUP($B39,'Оценка (Раздел 3)'!$A$6:$M$99,5,0)</f>
        <v>1</v>
      </c>
      <c r="F39" s="113">
        <f>VLOOKUP($B39,'Оценка (Раздел 3)'!$A$6:$M$99,6,0)</f>
        <v>0</v>
      </c>
      <c r="G39" s="113">
        <f>VLOOKUP($B39,'Оценка (Раздел 3)'!$A$6:$M$99,7,0)</f>
        <v>0</v>
      </c>
      <c r="H39" s="113">
        <f>VLOOKUP($B39,'Оценка (Раздел 3)'!$A$6:$M$99,8,0)</f>
        <v>1</v>
      </c>
      <c r="I39" s="113">
        <f>VLOOKUP($B39,'Оценка (Раздел 3)'!$A$6:$M$99,9,0)</f>
        <v>0</v>
      </c>
      <c r="J39" s="113">
        <f>VLOOKUP($B39,'Оценка (Раздел 3)'!$A$6:$M$99,10,0)</f>
        <v>0</v>
      </c>
      <c r="K39" s="113">
        <f>VLOOKUP($B39,'Оценка (Раздел 3)'!$A$6:$M$99,11,0)</f>
        <v>2</v>
      </c>
      <c r="L39" s="113">
        <f>VLOOKUP($B39,'Оценка (Раздел 3)'!$A$6:$M$99,12,0)</f>
        <v>2</v>
      </c>
      <c r="M39" s="113">
        <f>VLOOKUP($B39,'Оценка (Раздел 3)'!$A$6:$M$99,13,0)</f>
        <v>1</v>
      </c>
    </row>
    <row r="40" spans="1:13" ht="15.95" customHeight="1" x14ac:dyDescent="0.2">
      <c r="A40" s="21">
        <v>15</v>
      </c>
      <c r="B40" s="84" t="s">
        <v>17</v>
      </c>
      <c r="C40" s="119" t="s">
        <v>418</v>
      </c>
      <c r="D40" s="106">
        <f t="shared" si="2"/>
        <v>7</v>
      </c>
      <c r="E40" s="113">
        <f>VLOOKUP($B40,'Оценка (Раздел 3)'!$A$6:$M$99,5,0)</f>
        <v>1</v>
      </c>
      <c r="F40" s="113">
        <f>VLOOKUP($B40,'Оценка (Раздел 3)'!$A$6:$M$99,6,0)</f>
        <v>2</v>
      </c>
      <c r="G40" s="113">
        <f>VLOOKUP($B40,'Оценка (Раздел 3)'!$A$6:$M$99,7,0)</f>
        <v>0</v>
      </c>
      <c r="H40" s="113">
        <f>VLOOKUP($B40,'Оценка (Раздел 3)'!$A$6:$M$99,8,0)</f>
        <v>1</v>
      </c>
      <c r="I40" s="113">
        <f>VLOOKUP($B40,'Оценка (Раздел 3)'!$A$6:$M$99,9,0)</f>
        <v>0</v>
      </c>
      <c r="J40" s="113">
        <f>VLOOKUP($B40,'Оценка (Раздел 3)'!$A$6:$M$99,10,0)</f>
        <v>0</v>
      </c>
      <c r="K40" s="113">
        <f>VLOOKUP($B40,'Оценка (Раздел 3)'!$A$6:$M$99,11,0)</f>
        <v>0</v>
      </c>
      <c r="L40" s="113">
        <f>VLOOKUP($B40,'Оценка (Раздел 3)'!$A$6:$M$99,12,0)</f>
        <v>2</v>
      </c>
      <c r="M40" s="113">
        <f>VLOOKUP($B40,'Оценка (Раздел 3)'!$A$6:$M$99,13,0)</f>
        <v>1</v>
      </c>
    </row>
    <row r="41" spans="1:13" ht="15.95" customHeight="1" x14ac:dyDescent="0.2">
      <c r="A41" s="21">
        <v>31</v>
      </c>
      <c r="B41" s="84" t="s">
        <v>35</v>
      </c>
      <c r="C41" s="119">
        <f t="shared" ref="C41:C66" si="3">_xlfn.RANK.EQ(D41,$D$6:$D$90,0)</f>
        <v>36</v>
      </c>
      <c r="D41" s="106">
        <f t="shared" si="2"/>
        <v>6.5</v>
      </c>
      <c r="E41" s="113">
        <f>VLOOKUP($B41,'Оценка (Раздел 3)'!$A$6:$M$99,5,0)</f>
        <v>0.5</v>
      </c>
      <c r="F41" s="113">
        <f>VLOOKUP($B41,'Оценка (Раздел 3)'!$A$6:$M$99,6,0)</f>
        <v>2</v>
      </c>
      <c r="G41" s="113">
        <f>VLOOKUP($B41,'Оценка (Раздел 3)'!$A$6:$M$99,7,0)</f>
        <v>0</v>
      </c>
      <c r="H41" s="113">
        <f>VLOOKUP($B41,'Оценка (Раздел 3)'!$A$6:$M$99,8,0)</f>
        <v>1</v>
      </c>
      <c r="I41" s="113">
        <f>VLOOKUP($B41,'Оценка (Раздел 3)'!$A$6:$M$99,9,0)</f>
        <v>0</v>
      </c>
      <c r="J41" s="113">
        <f>VLOOKUP($B41,'Оценка (Раздел 3)'!$A$6:$M$99,10,0)</f>
        <v>0</v>
      </c>
      <c r="K41" s="113">
        <f>VLOOKUP($B41,'Оценка (Раздел 3)'!$A$6:$M$99,11,0)</f>
        <v>0</v>
      </c>
      <c r="L41" s="113">
        <f>VLOOKUP($B41,'Оценка (Раздел 3)'!$A$6:$M$99,12,0)</f>
        <v>2</v>
      </c>
      <c r="M41" s="113">
        <f>VLOOKUP($B41,'Оценка (Раздел 3)'!$A$6:$M$99,13,0)</f>
        <v>1</v>
      </c>
    </row>
    <row r="42" spans="1:13" ht="15.95" customHeight="1" x14ac:dyDescent="0.2">
      <c r="A42" s="21">
        <v>13</v>
      </c>
      <c r="B42" s="84" t="s">
        <v>15</v>
      </c>
      <c r="C42" s="119" t="s">
        <v>419</v>
      </c>
      <c r="D42" s="106">
        <f t="shared" si="2"/>
        <v>6</v>
      </c>
      <c r="E42" s="113">
        <f>VLOOKUP($B42,'Оценка (Раздел 3)'!$A$6:$M$99,5,0)</f>
        <v>1</v>
      </c>
      <c r="F42" s="113">
        <f>VLOOKUP($B42,'Оценка (Раздел 3)'!$A$6:$M$99,6,0)</f>
        <v>0</v>
      </c>
      <c r="G42" s="113">
        <f>VLOOKUP($B42,'Оценка (Раздел 3)'!$A$6:$M$99,7,0)</f>
        <v>1</v>
      </c>
      <c r="H42" s="113">
        <f>VLOOKUP($B42,'Оценка (Раздел 3)'!$A$6:$M$99,8,0)</f>
        <v>1</v>
      </c>
      <c r="I42" s="113">
        <f>VLOOKUP($B42,'Оценка (Раздел 3)'!$A$6:$M$99,9,0)</f>
        <v>0</v>
      </c>
      <c r="J42" s="113">
        <f>VLOOKUP($B42,'Оценка (Раздел 3)'!$A$6:$M$99,10,0)</f>
        <v>0</v>
      </c>
      <c r="K42" s="113">
        <f>VLOOKUP($B42,'Оценка (Раздел 3)'!$A$6:$M$99,11,0)</f>
        <v>0</v>
      </c>
      <c r="L42" s="113">
        <f>VLOOKUP($B42,'Оценка (Раздел 3)'!$A$6:$M$99,12,0)</f>
        <v>2</v>
      </c>
      <c r="M42" s="113">
        <f>VLOOKUP($B42,'Оценка (Раздел 3)'!$A$6:$M$99,13,0)</f>
        <v>1</v>
      </c>
    </row>
    <row r="43" spans="1:13" ht="15.95" customHeight="1" x14ac:dyDescent="0.2">
      <c r="A43" s="21">
        <v>24</v>
      </c>
      <c r="B43" s="84" t="s">
        <v>27</v>
      </c>
      <c r="C43" s="119" t="s">
        <v>419</v>
      </c>
      <c r="D43" s="106">
        <f t="shared" si="2"/>
        <v>6</v>
      </c>
      <c r="E43" s="113">
        <f>VLOOKUP($B43,'Оценка (Раздел 3)'!$A$6:$M$99,5,0)</f>
        <v>1</v>
      </c>
      <c r="F43" s="113">
        <f>VLOOKUP($B43,'Оценка (Раздел 3)'!$A$6:$M$99,6,0)</f>
        <v>0</v>
      </c>
      <c r="G43" s="113">
        <f>VLOOKUP($B43,'Оценка (Раздел 3)'!$A$6:$M$99,7,0)</f>
        <v>1</v>
      </c>
      <c r="H43" s="113">
        <f>VLOOKUP($B43,'Оценка (Раздел 3)'!$A$6:$M$99,8,0)</f>
        <v>1</v>
      </c>
      <c r="I43" s="113">
        <f>VLOOKUP($B43,'Оценка (Раздел 3)'!$A$6:$M$99,9,0)</f>
        <v>0</v>
      </c>
      <c r="J43" s="113">
        <f>VLOOKUP($B43,'Оценка (Раздел 3)'!$A$6:$M$99,10,0)</f>
        <v>0</v>
      </c>
      <c r="K43" s="113">
        <f>VLOOKUP($B43,'Оценка (Раздел 3)'!$A$6:$M$99,11,0)</f>
        <v>0</v>
      </c>
      <c r="L43" s="113">
        <f>VLOOKUP($B43,'Оценка (Раздел 3)'!$A$6:$M$99,12,0)</f>
        <v>2</v>
      </c>
      <c r="M43" s="113">
        <f>VLOOKUP($B43,'Оценка (Раздел 3)'!$A$6:$M$99,13,0)</f>
        <v>1</v>
      </c>
    </row>
    <row r="44" spans="1:13" ht="15.95" customHeight="1" x14ac:dyDescent="0.2">
      <c r="A44" s="21">
        <v>42</v>
      </c>
      <c r="B44" s="84" t="s">
        <v>47</v>
      </c>
      <c r="C44" s="119" t="s">
        <v>419</v>
      </c>
      <c r="D44" s="106">
        <f t="shared" si="2"/>
        <v>6</v>
      </c>
      <c r="E44" s="113">
        <f>VLOOKUP($B44,'Оценка (Раздел 3)'!$A$6:$M$99,5,0)</f>
        <v>1</v>
      </c>
      <c r="F44" s="113">
        <f>VLOOKUP($B44,'Оценка (Раздел 3)'!$A$6:$M$99,6,0)</f>
        <v>0</v>
      </c>
      <c r="G44" s="113">
        <f>VLOOKUP($B44,'Оценка (Раздел 3)'!$A$6:$M$99,7,0)</f>
        <v>0</v>
      </c>
      <c r="H44" s="113">
        <f>VLOOKUP($B44,'Оценка (Раздел 3)'!$A$6:$M$99,8,0)</f>
        <v>1</v>
      </c>
      <c r="I44" s="113">
        <f>VLOOKUP($B44,'Оценка (Раздел 3)'!$A$6:$M$99,9,0)</f>
        <v>1</v>
      </c>
      <c r="J44" s="113">
        <f>VLOOKUP($B44,'Оценка (Раздел 3)'!$A$6:$M$99,10,0)</f>
        <v>2</v>
      </c>
      <c r="K44" s="113">
        <f>VLOOKUP($B44,'Оценка (Раздел 3)'!$A$6:$M$99,11,0)</f>
        <v>0</v>
      </c>
      <c r="L44" s="113">
        <f>VLOOKUP($B44,'Оценка (Раздел 3)'!$A$6:$M$99,12,0)</f>
        <v>0</v>
      </c>
      <c r="M44" s="113">
        <f>VLOOKUP($B44,'Оценка (Раздел 3)'!$A$6:$M$99,13,0)</f>
        <v>1</v>
      </c>
    </row>
    <row r="45" spans="1:13" ht="15.95" customHeight="1" x14ac:dyDescent="0.2">
      <c r="A45" s="21">
        <v>58</v>
      </c>
      <c r="B45" s="84" t="s">
        <v>65</v>
      </c>
      <c r="C45" s="119" t="s">
        <v>419</v>
      </c>
      <c r="D45" s="106">
        <f t="shared" si="2"/>
        <v>6</v>
      </c>
      <c r="E45" s="113">
        <f>VLOOKUP($B45,'Оценка (Раздел 3)'!$A$6:$M$99,5,0)</f>
        <v>1</v>
      </c>
      <c r="F45" s="113">
        <f>VLOOKUP($B45,'Оценка (Раздел 3)'!$A$6:$M$99,6,0)</f>
        <v>0</v>
      </c>
      <c r="G45" s="113">
        <f>VLOOKUP($B45,'Оценка (Раздел 3)'!$A$6:$M$99,7,0)</f>
        <v>1</v>
      </c>
      <c r="H45" s="113">
        <f>VLOOKUP($B45,'Оценка (Раздел 3)'!$A$6:$M$99,8,0)</f>
        <v>1</v>
      </c>
      <c r="I45" s="113">
        <f>VLOOKUP($B45,'Оценка (Раздел 3)'!$A$6:$M$99,9,0)</f>
        <v>0</v>
      </c>
      <c r="J45" s="113">
        <f>VLOOKUP($B45,'Оценка (Раздел 3)'!$A$6:$M$99,10,0)</f>
        <v>0</v>
      </c>
      <c r="K45" s="113">
        <f>VLOOKUP($B45,'Оценка (Раздел 3)'!$A$6:$M$99,11,0)</f>
        <v>2</v>
      </c>
      <c r="L45" s="113">
        <f>VLOOKUP($B45,'Оценка (Раздел 3)'!$A$6:$M$99,12,0)</f>
        <v>0</v>
      </c>
      <c r="M45" s="113">
        <f>VLOOKUP($B45,'Оценка (Раздел 3)'!$A$6:$M$99,13,0)</f>
        <v>1</v>
      </c>
    </row>
    <row r="46" spans="1:13" ht="15.95" customHeight="1" x14ac:dyDescent="0.2">
      <c r="A46" s="21">
        <v>81</v>
      </c>
      <c r="B46" s="84" t="s">
        <v>90</v>
      </c>
      <c r="C46" s="119" t="s">
        <v>419</v>
      </c>
      <c r="D46" s="106">
        <f t="shared" si="2"/>
        <v>6</v>
      </c>
      <c r="E46" s="113">
        <f>VLOOKUP($B46,'Оценка (Раздел 3)'!$A$6:$M$99,5,0)</f>
        <v>1</v>
      </c>
      <c r="F46" s="113">
        <f>VLOOKUP($B46,'Оценка (Раздел 3)'!$A$6:$M$99,6,0)</f>
        <v>0</v>
      </c>
      <c r="G46" s="113">
        <f>VLOOKUP($B46,'Оценка (Раздел 3)'!$A$6:$M$99,7,0)</f>
        <v>0</v>
      </c>
      <c r="H46" s="113">
        <f>VLOOKUP($B46,'Оценка (Раздел 3)'!$A$6:$M$99,8,0)</f>
        <v>1</v>
      </c>
      <c r="I46" s="113">
        <f>VLOOKUP($B46,'Оценка (Раздел 3)'!$A$6:$M$99,9,0)</f>
        <v>0</v>
      </c>
      <c r="J46" s="113">
        <f>VLOOKUP($B46,'Оценка (Раздел 3)'!$A$6:$M$99,10,0)</f>
        <v>1</v>
      </c>
      <c r="K46" s="113">
        <f>VLOOKUP($B46,'Оценка (Раздел 3)'!$A$6:$M$99,11,0)</f>
        <v>2</v>
      </c>
      <c r="L46" s="113">
        <f>VLOOKUP($B46,'Оценка (Раздел 3)'!$A$6:$M$99,12,0)</f>
        <v>0</v>
      </c>
      <c r="M46" s="113">
        <f>VLOOKUP($B46,'Оценка (Раздел 3)'!$A$6:$M$99,13,0)</f>
        <v>1</v>
      </c>
    </row>
    <row r="47" spans="1:13" ht="15.95" customHeight="1" x14ac:dyDescent="0.2">
      <c r="A47" s="21">
        <v>51</v>
      </c>
      <c r="B47" s="76" t="s">
        <v>57</v>
      </c>
      <c r="C47" s="119">
        <f t="shared" si="3"/>
        <v>42</v>
      </c>
      <c r="D47" s="106">
        <f t="shared" si="2"/>
        <v>5.5</v>
      </c>
      <c r="E47" s="113">
        <f>VLOOKUP($B47,'Оценка (Раздел 3)'!$A$6:$M$99,5,0)</f>
        <v>0.5</v>
      </c>
      <c r="F47" s="113">
        <f>VLOOKUP($B47,'Оценка (Раздел 3)'!$A$6:$M$99,6,0)</f>
        <v>0</v>
      </c>
      <c r="G47" s="113">
        <f>VLOOKUP($B47,'Оценка (Раздел 3)'!$A$6:$M$99,7,0)</f>
        <v>0</v>
      </c>
      <c r="H47" s="113">
        <f>VLOOKUP($B47,'Оценка (Раздел 3)'!$A$6:$M$99,8,0)</f>
        <v>1</v>
      </c>
      <c r="I47" s="113">
        <f>VLOOKUP($B47,'Оценка (Раздел 3)'!$A$6:$M$99,9,0)</f>
        <v>0</v>
      </c>
      <c r="J47" s="113">
        <f>VLOOKUP($B47,'Оценка (Раздел 3)'!$A$6:$M$99,10,0)</f>
        <v>1</v>
      </c>
      <c r="K47" s="113">
        <f>VLOOKUP($B47,'Оценка (Раздел 3)'!$A$6:$M$99,11,0)</f>
        <v>0</v>
      </c>
      <c r="L47" s="113">
        <f>VLOOKUP($B47,'Оценка (Раздел 3)'!$A$6:$M$99,12,0)</f>
        <v>2</v>
      </c>
      <c r="M47" s="113">
        <f>VLOOKUP($B47,'Оценка (Раздел 3)'!$A$6:$M$99,13,0)</f>
        <v>1</v>
      </c>
    </row>
    <row r="48" spans="1:13" ht="15.95" customHeight="1" x14ac:dyDescent="0.2">
      <c r="A48" s="21">
        <v>59</v>
      </c>
      <c r="B48" s="84" t="s">
        <v>66</v>
      </c>
      <c r="C48" s="119" t="s">
        <v>420</v>
      </c>
      <c r="D48" s="106">
        <f t="shared" si="2"/>
        <v>5</v>
      </c>
      <c r="E48" s="113">
        <f>VLOOKUP($B48,'Оценка (Раздел 3)'!$A$6:$M$99,5,0)</f>
        <v>1</v>
      </c>
      <c r="F48" s="113">
        <f>VLOOKUP($B48,'Оценка (Раздел 3)'!$A$6:$M$99,6,0)</f>
        <v>0</v>
      </c>
      <c r="G48" s="113">
        <f>VLOOKUP($B48,'Оценка (Раздел 3)'!$A$6:$M$99,7,0)</f>
        <v>1</v>
      </c>
      <c r="H48" s="113">
        <f>VLOOKUP($B48,'Оценка (Раздел 3)'!$A$6:$M$99,8,0)</f>
        <v>1</v>
      </c>
      <c r="I48" s="113">
        <f>VLOOKUP($B48,'Оценка (Раздел 3)'!$A$6:$M$99,9,0)</f>
        <v>0</v>
      </c>
      <c r="J48" s="113">
        <f>VLOOKUP($B48,'Оценка (Раздел 3)'!$A$6:$M$99,10,0)</f>
        <v>0</v>
      </c>
      <c r="K48" s="113">
        <f>VLOOKUP($B48,'Оценка (Раздел 3)'!$A$6:$M$99,11,0)</f>
        <v>0</v>
      </c>
      <c r="L48" s="113">
        <f>VLOOKUP($B48,'Оценка (Раздел 3)'!$A$6:$M$99,12,0)</f>
        <v>2</v>
      </c>
      <c r="M48" s="113">
        <f>VLOOKUP($B48,'Оценка (Раздел 3)'!$A$6:$M$99,13,0)</f>
        <v>0</v>
      </c>
    </row>
    <row r="49" spans="1:13" ht="15.95" customHeight="1" x14ac:dyDescent="0.2">
      <c r="A49" s="21">
        <v>60</v>
      </c>
      <c r="B49" s="84" t="s">
        <v>67</v>
      </c>
      <c r="C49" s="119" t="s">
        <v>420</v>
      </c>
      <c r="D49" s="106">
        <f t="shared" si="2"/>
        <v>5</v>
      </c>
      <c r="E49" s="113">
        <f>VLOOKUP($B49,'Оценка (Раздел 3)'!$A$6:$M$99,5,0)</f>
        <v>1</v>
      </c>
      <c r="F49" s="113">
        <f>VLOOKUP($B49,'Оценка (Раздел 3)'!$A$6:$M$99,6,0)</f>
        <v>0</v>
      </c>
      <c r="G49" s="113">
        <f>VLOOKUP($B49,'Оценка (Раздел 3)'!$A$6:$M$99,7,0)</f>
        <v>1</v>
      </c>
      <c r="H49" s="113">
        <f>VLOOKUP($B49,'Оценка (Раздел 3)'!$A$6:$M$99,8,0)</f>
        <v>0</v>
      </c>
      <c r="I49" s="113">
        <f>VLOOKUP($B49,'Оценка (Раздел 3)'!$A$6:$M$99,9,0)</f>
        <v>0</v>
      </c>
      <c r="J49" s="113">
        <f>VLOOKUP($B49,'Оценка (Раздел 3)'!$A$6:$M$99,10,0)</f>
        <v>0</v>
      </c>
      <c r="K49" s="113">
        <f>VLOOKUP($B49,'Оценка (Раздел 3)'!$A$6:$M$99,11,0)</f>
        <v>2</v>
      </c>
      <c r="L49" s="113">
        <f>VLOOKUP($B49,'Оценка (Раздел 3)'!$A$6:$M$99,12,0)</f>
        <v>0</v>
      </c>
      <c r="M49" s="113">
        <f>VLOOKUP($B49,'Оценка (Раздел 3)'!$A$6:$M$99,13,0)</f>
        <v>1</v>
      </c>
    </row>
    <row r="50" spans="1:13" ht="15.95" customHeight="1" x14ac:dyDescent="0.2">
      <c r="A50" s="21">
        <v>76</v>
      </c>
      <c r="B50" s="84" t="s">
        <v>85</v>
      </c>
      <c r="C50" s="119" t="s">
        <v>420</v>
      </c>
      <c r="D50" s="106">
        <f t="shared" si="2"/>
        <v>5</v>
      </c>
      <c r="E50" s="113">
        <f>VLOOKUP($B50,'Оценка (Раздел 3)'!$A$6:$M$99,5,0)</f>
        <v>1</v>
      </c>
      <c r="F50" s="113">
        <f>VLOOKUP($B50,'Оценка (Раздел 3)'!$A$6:$M$99,6,0)</f>
        <v>0</v>
      </c>
      <c r="G50" s="113">
        <f>VLOOKUP($B50,'Оценка (Раздел 3)'!$A$6:$M$99,7,0)</f>
        <v>0</v>
      </c>
      <c r="H50" s="113">
        <f>VLOOKUP($B50,'Оценка (Раздел 3)'!$A$6:$M$99,8,0)</f>
        <v>1</v>
      </c>
      <c r="I50" s="113">
        <f>VLOOKUP($B50,'Оценка (Раздел 3)'!$A$6:$M$99,9,0)</f>
        <v>0</v>
      </c>
      <c r="J50" s="113">
        <f>VLOOKUP($B50,'Оценка (Раздел 3)'!$A$6:$M$99,10,0)</f>
        <v>0</v>
      </c>
      <c r="K50" s="113">
        <f>VLOOKUP($B50,'Оценка (Раздел 3)'!$A$6:$M$99,11,0)</f>
        <v>0</v>
      </c>
      <c r="L50" s="113">
        <f>VLOOKUP($B50,'Оценка (Раздел 3)'!$A$6:$M$99,12,0)</f>
        <v>2</v>
      </c>
      <c r="M50" s="113">
        <f>VLOOKUP($B50,'Оценка (Раздел 3)'!$A$6:$M$99,13,0)</f>
        <v>1</v>
      </c>
    </row>
    <row r="51" spans="1:13" ht="15.95" customHeight="1" x14ac:dyDescent="0.2">
      <c r="A51" s="21">
        <v>82</v>
      </c>
      <c r="B51" s="84" t="s">
        <v>91</v>
      </c>
      <c r="C51" s="119" t="s">
        <v>420</v>
      </c>
      <c r="D51" s="106">
        <f t="shared" si="2"/>
        <v>5</v>
      </c>
      <c r="E51" s="113">
        <f>VLOOKUP($B51,'Оценка (Раздел 3)'!$A$6:$M$99,5,0)</f>
        <v>1</v>
      </c>
      <c r="F51" s="113">
        <f>VLOOKUP($B51,'Оценка (Раздел 3)'!$A$6:$M$99,6,0)</f>
        <v>0</v>
      </c>
      <c r="G51" s="113">
        <f>VLOOKUP($B51,'Оценка (Раздел 3)'!$A$6:$M$99,7,0)</f>
        <v>0</v>
      </c>
      <c r="H51" s="113">
        <f>VLOOKUP($B51,'Оценка (Раздел 3)'!$A$6:$M$99,8,0)</f>
        <v>2</v>
      </c>
      <c r="I51" s="113">
        <f>VLOOKUP($B51,'Оценка (Раздел 3)'!$A$6:$M$99,9,0)</f>
        <v>0</v>
      </c>
      <c r="J51" s="113">
        <f>VLOOKUP($B51,'Оценка (Раздел 3)'!$A$6:$M$99,10,0)</f>
        <v>0</v>
      </c>
      <c r="K51" s="113">
        <f>VLOOKUP($B51,'Оценка (Раздел 3)'!$A$6:$M$99,11,0)</f>
        <v>0</v>
      </c>
      <c r="L51" s="113">
        <f>VLOOKUP($B51,'Оценка (Раздел 3)'!$A$6:$M$99,12,0)</f>
        <v>2</v>
      </c>
      <c r="M51" s="113">
        <f>VLOOKUP($B51,'Оценка (Раздел 3)'!$A$6:$M$99,13,0)</f>
        <v>0</v>
      </c>
    </row>
    <row r="52" spans="1:13" ht="15.95" customHeight="1" x14ac:dyDescent="0.2">
      <c r="A52" s="21">
        <v>44</v>
      </c>
      <c r="B52" s="84" t="s">
        <v>50</v>
      </c>
      <c r="C52" s="119" t="s">
        <v>421</v>
      </c>
      <c r="D52" s="106">
        <f t="shared" si="2"/>
        <v>4.5</v>
      </c>
      <c r="E52" s="113">
        <f>VLOOKUP($B52,'Оценка (Раздел 3)'!$A$6:$M$99,5,0)</f>
        <v>0.5</v>
      </c>
      <c r="F52" s="113">
        <f>VLOOKUP($B52,'Оценка (Раздел 3)'!$A$6:$M$99,6,0)</f>
        <v>0</v>
      </c>
      <c r="G52" s="113">
        <f>VLOOKUP($B52,'Оценка (Раздел 3)'!$A$6:$M$99,7,0)</f>
        <v>1</v>
      </c>
      <c r="H52" s="113">
        <f>VLOOKUP($B52,'Оценка (Раздел 3)'!$A$6:$M$99,8,0)</f>
        <v>0</v>
      </c>
      <c r="I52" s="113">
        <f>VLOOKUP($B52,'Оценка (Раздел 3)'!$A$6:$M$99,9,0)</f>
        <v>0</v>
      </c>
      <c r="J52" s="113">
        <f>VLOOKUP($B52,'Оценка (Раздел 3)'!$A$6:$M$99,10,0)</f>
        <v>0</v>
      </c>
      <c r="K52" s="113">
        <f>VLOOKUP($B52,'Оценка (Раздел 3)'!$A$6:$M$99,11,0)</f>
        <v>0</v>
      </c>
      <c r="L52" s="113">
        <f>VLOOKUP($B52,'Оценка (Раздел 3)'!$A$6:$M$99,12,0)</f>
        <v>2</v>
      </c>
      <c r="M52" s="113">
        <f>VLOOKUP($B52,'Оценка (Раздел 3)'!$A$6:$M$99,13,0)</f>
        <v>1</v>
      </c>
    </row>
    <row r="53" spans="1:13" ht="15.95" customHeight="1" x14ac:dyDescent="0.2">
      <c r="A53" s="80">
        <v>8</v>
      </c>
      <c r="B53" s="84" t="s">
        <v>10</v>
      </c>
      <c r="C53" s="119" t="s">
        <v>421</v>
      </c>
      <c r="D53" s="106">
        <f t="shared" si="2"/>
        <v>4.5</v>
      </c>
      <c r="E53" s="113">
        <f>VLOOKUP($B53,'Оценка (Раздел 3)'!$A$6:$M$99,5,0)</f>
        <v>0.5</v>
      </c>
      <c r="F53" s="113">
        <f>VLOOKUP($B53,'Оценка (Раздел 3)'!$A$6:$M$99,6,0)</f>
        <v>0</v>
      </c>
      <c r="G53" s="113">
        <f>VLOOKUP($B53,'Оценка (Раздел 3)'!$A$6:$M$99,7,0)</f>
        <v>0</v>
      </c>
      <c r="H53" s="113">
        <f>VLOOKUP($B53,'Оценка (Раздел 3)'!$A$6:$M$99,8,0)</f>
        <v>1</v>
      </c>
      <c r="I53" s="113">
        <f>VLOOKUP($B53,'Оценка (Раздел 3)'!$A$6:$M$99,9,0)</f>
        <v>0</v>
      </c>
      <c r="J53" s="113">
        <f>VLOOKUP($B53,'Оценка (Раздел 3)'!$A$6:$M$99,10,0)</f>
        <v>0</v>
      </c>
      <c r="K53" s="113">
        <f>VLOOKUP($B53,'Оценка (Раздел 3)'!$A$6:$M$99,11,0)</f>
        <v>0</v>
      </c>
      <c r="L53" s="113">
        <f>VLOOKUP($B53,'Оценка (Раздел 3)'!$A$6:$M$99,12,0)</f>
        <v>2</v>
      </c>
      <c r="M53" s="113">
        <f>VLOOKUP($B53,'Оценка (Раздел 3)'!$A$6:$M$99,13,0)</f>
        <v>1</v>
      </c>
    </row>
    <row r="54" spans="1:13" ht="15.95" customHeight="1" x14ac:dyDescent="0.2">
      <c r="A54" s="21">
        <v>7</v>
      </c>
      <c r="B54" s="84" t="s">
        <v>9</v>
      </c>
      <c r="C54" s="119" t="s">
        <v>409</v>
      </c>
      <c r="D54" s="106">
        <f t="shared" si="2"/>
        <v>4</v>
      </c>
      <c r="E54" s="113">
        <f>VLOOKUP($B54,'Оценка (Раздел 3)'!$A$6:$M$99,5,0)</f>
        <v>1</v>
      </c>
      <c r="F54" s="113">
        <f>VLOOKUP($B54,'Оценка (Раздел 3)'!$A$6:$M$99,6,0)</f>
        <v>0</v>
      </c>
      <c r="G54" s="113">
        <f>VLOOKUP($B54,'Оценка (Раздел 3)'!$A$6:$M$99,7,0)</f>
        <v>0</v>
      </c>
      <c r="H54" s="113">
        <f>VLOOKUP($B54,'Оценка (Раздел 3)'!$A$6:$M$99,8,0)</f>
        <v>0</v>
      </c>
      <c r="I54" s="113">
        <f>VLOOKUP($B54,'Оценка (Раздел 3)'!$A$6:$M$99,9,0)</f>
        <v>0</v>
      </c>
      <c r="J54" s="113">
        <f>VLOOKUP($B54,'Оценка (Раздел 3)'!$A$6:$M$99,10,0)</f>
        <v>2</v>
      </c>
      <c r="K54" s="113">
        <f>VLOOKUP($B54,'Оценка (Раздел 3)'!$A$6:$M$99,11,0)</f>
        <v>0</v>
      </c>
      <c r="L54" s="113">
        <f>VLOOKUP($B54,'Оценка (Раздел 3)'!$A$6:$M$99,12,0)</f>
        <v>0</v>
      </c>
      <c r="M54" s="113">
        <f>VLOOKUP($B54,'Оценка (Раздел 3)'!$A$6:$M$99,13,0)</f>
        <v>1</v>
      </c>
    </row>
    <row r="55" spans="1:13" ht="15.95" customHeight="1" x14ac:dyDescent="0.2">
      <c r="A55" s="21">
        <v>17</v>
      </c>
      <c r="B55" s="84" t="s">
        <v>19</v>
      </c>
      <c r="C55" s="119" t="s">
        <v>409</v>
      </c>
      <c r="D55" s="106">
        <f t="shared" si="2"/>
        <v>4</v>
      </c>
      <c r="E55" s="113">
        <f>VLOOKUP($B55,'Оценка (Раздел 3)'!$A$6:$M$99,5,0)</f>
        <v>1</v>
      </c>
      <c r="F55" s="113">
        <f>VLOOKUP($B55,'Оценка (Раздел 3)'!$A$6:$M$99,6,0)</f>
        <v>0</v>
      </c>
      <c r="G55" s="113">
        <f>VLOOKUP($B55,'Оценка (Раздел 3)'!$A$6:$M$99,7,0)</f>
        <v>0</v>
      </c>
      <c r="H55" s="113">
        <f>VLOOKUP($B55,'Оценка (Раздел 3)'!$A$6:$M$99,8,0)</f>
        <v>0</v>
      </c>
      <c r="I55" s="113">
        <f>VLOOKUP($B55,'Оценка (Раздел 3)'!$A$6:$M$99,9,0)</f>
        <v>0</v>
      </c>
      <c r="J55" s="113">
        <f>VLOOKUP($B55,'Оценка (Раздел 3)'!$A$6:$M$99,10,0)</f>
        <v>0</v>
      </c>
      <c r="K55" s="113">
        <f>VLOOKUP($B55,'Оценка (Раздел 3)'!$A$6:$M$99,11,0)</f>
        <v>0</v>
      </c>
      <c r="L55" s="113">
        <f>VLOOKUP($B55,'Оценка (Раздел 3)'!$A$6:$M$99,12,0)</f>
        <v>2</v>
      </c>
      <c r="M55" s="113">
        <f>VLOOKUP($B55,'Оценка (Раздел 3)'!$A$6:$M$99,13,0)</f>
        <v>1</v>
      </c>
    </row>
    <row r="56" spans="1:13" ht="15.95" customHeight="1" x14ac:dyDescent="0.2">
      <c r="A56" s="21">
        <v>19</v>
      </c>
      <c r="B56" s="84" t="s">
        <v>22</v>
      </c>
      <c r="C56" s="119" t="s">
        <v>409</v>
      </c>
      <c r="D56" s="106">
        <f t="shared" si="2"/>
        <v>4</v>
      </c>
      <c r="E56" s="113">
        <f>VLOOKUP($B56,'Оценка (Раздел 3)'!$A$6:$M$99,5,0)</f>
        <v>1</v>
      </c>
      <c r="F56" s="113">
        <f>VLOOKUP($B56,'Оценка (Раздел 3)'!$A$6:$M$99,6,0)</f>
        <v>0</v>
      </c>
      <c r="G56" s="113">
        <f>VLOOKUP($B56,'Оценка (Раздел 3)'!$A$6:$M$99,7,0)</f>
        <v>1</v>
      </c>
      <c r="H56" s="113">
        <f>VLOOKUP($B56,'Оценка (Раздел 3)'!$A$6:$M$99,8,0)</f>
        <v>0</v>
      </c>
      <c r="I56" s="113">
        <f>VLOOKUP($B56,'Оценка (Раздел 3)'!$A$6:$M$99,9,0)</f>
        <v>0</v>
      </c>
      <c r="J56" s="113">
        <f>VLOOKUP($B56,'Оценка (Раздел 3)'!$A$6:$M$99,10,0)</f>
        <v>1</v>
      </c>
      <c r="K56" s="113">
        <f>VLOOKUP($B56,'Оценка (Раздел 3)'!$A$6:$M$99,11,0)</f>
        <v>0</v>
      </c>
      <c r="L56" s="113">
        <f>VLOOKUP($B56,'Оценка (Раздел 3)'!$A$6:$M$99,12,0)</f>
        <v>0</v>
      </c>
      <c r="M56" s="113">
        <f>VLOOKUP($B56,'Оценка (Раздел 3)'!$A$6:$M$99,13,0)</f>
        <v>1</v>
      </c>
    </row>
    <row r="57" spans="1:13" ht="15.95" customHeight="1" x14ac:dyDescent="0.2">
      <c r="A57" s="21">
        <v>23</v>
      </c>
      <c r="B57" s="84" t="s">
        <v>26</v>
      </c>
      <c r="C57" s="119" t="s">
        <v>409</v>
      </c>
      <c r="D57" s="106">
        <f t="shared" si="2"/>
        <v>4</v>
      </c>
      <c r="E57" s="113">
        <f>VLOOKUP($B57,'Оценка (Раздел 3)'!$A$6:$M$99,5,0)</f>
        <v>1</v>
      </c>
      <c r="F57" s="113">
        <f>VLOOKUP($B57,'Оценка (Раздел 3)'!$A$6:$M$99,6,0)</f>
        <v>0</v>
      </c>
      <c r="G57" s="113">
        <f>VLOOKUP($B57,'Оценка (Раздел 3)'!$A$6:$M$99,7,0)</f>
        <v>0</v>
      </c>
      <c r="H57" s="113">
        <f>VLOOKUP($B57,'Оценка (Раздел 3)'!$A$6:$M$99,8,0)</f>
        <v>1</v>
      </c>
      <c r="I57" s="113">
        <f>VLOOKUP($B57,'Оценка (Раздел 3)'!$A$6:$M$99,9,0)</f>
        <v>0</v>
      </c>
      <c r="J57" s="113">
        <f>VLOOKUP($B57,'Оценка (Раздел 3)'!$A$6:$M$99,10,0)</f>
        <v>0</v>
      </c>
      <c r="K57" s="113">
        <f>VLOOKUP($B57,'Оценка (Раздел 3)'!$A$6:$M$99,11,0)</f>
        <v>0</v>
      </c>
      <c r="L57" s="113">
        <f>VLOOKUP($B57,'Оценка (Раздел 3)'!$A$6:$M$99,12,0)</f>
        <v>2</v>
      </c>
      <c r="M57" s="113">
        <f>VLOOKUP($B57,'Оценка (Раздел 3)'!$A$6:$M$99,13,0)</f>
        <v>0</v>
      </c>
    </row>
    <row r="58" spans="1:13" ht="15.95" customHeight="1" x14ac:dyDescent="0.2">
      <c r="A58" s="21">
        <v>39</v>
      </c>
      <c r="B58" s="84" t="s">
        <v>44</v>
      </c>
      <c r="C58" s="119" t="s">
        <v>409</v>
      </c>
      <c r="D58" s="106">
        <f t="shared" si="2"/>
        <v>4</v>
      </c>
      <c r="E58" s="113">
        <f>VLOOKUP($B58,'Оценка (Раздел 3)'!$A$6:$M$99,5,0)</f>
        <v>1</v>
      </c>
      <c r="F58" s="113">
        <f>VLOOKUP($B58,'Оценка (Раздел 3)'!$A$6:$M$99,6,0)</f>
        <v>0</v>
      </c>
      <c r="G58" s="113">
        <f>VLOOKUP($B58,'Оценка (Раздел 3)'!$A$6:$M$99,7,0)</f>
        <v>1</v>
      </c>
      <c r="H58" s="113">
        <f>VLOOKUP($B58,'Оценка (Раздел 3)'!$A$6:$M$99,8,0)</f>
        <v>1</v>
      </c>
      <c r="I58" s="113">
        <f>VLOOKUP($B58,'Оценка (Раздел 3)'!$A$6:$M$99,9,0)</f>
        <v>0</v>
      </c>
      <c r="J58" s="113">
        <f>VLOOKUP($B58,'Оценка (Раздел 3)'!$A$6:$M$99,10,0)</f>
        <v>0</v>
      </c>
      <c r="K58" s="113">
        <f>VLOOKUP($B58,'Оценка (Раздел 3)'!$A$6:$M$99,11,0)</f>
        <v>0</v>
      </c>
      <c r="L58" s="113">
        <f>VLOOKUP($B58,'Оценка (Раздел 3)'!$A$6:$M$99,12,0)</f>
        <v>0</v>
      </c>
      <c r="M58" s="113">
        <f>VLOOKUP($B58,'Оценка (Раздел 3)'!$A$6:$M$99,13,0)</f>
        <v>1</v>
      </c>
    </row>
    <row r="59" spans="1:13" s="80" customFormat="1" ht="15.95" customHeight="1" x14ac:dyDescent="0.2">
      <c r="A59" s="21">
        <v>64</v>
      </c>
      <c r="B59" s="84" t="s">
        <v>72</v>
      </c>
      <c r="C59" s="119" t="s">
        <v>409</v>
      </c>
      <c r="D59" s="106">
        <f t="shared" si="2"/>
        <v>4</v>
      </c>
      <c r="E59" s="113">
        <f>VLOOKUP($B59,'Оценка (Раздел 3)'!$A$6:$M$99,5,0)</f>
        <v>1</v>
      </c>
      <c r="F59" s="113">
        <f>VLOOKUP($B59,'Оценка (Раздел 3)'!$A$6:$M$99,6,0)</f>
        <v>0</v>
      </c>
      <c r="G59" s="113">
        <f>VLOOKUP($B59,'Оценка (Раздел 3)'!$A$6:$M$99,7,0)</f>
        <v>0</v>
      </c>
      <c r="H59" s="113">
        <f>VLOOKUP($B59,'Оценка (Раздел 3)'!$A$6:$M$99,8,0)</f>
        <v>0</v>
      </c>
      <c r="I59" s="113">
        <f>VLOOKUP($B59,'Оценка (Раздел 3)'!$A$6:$M$99,9,0)</f>
        <v>0</v>
      </c>
      <c r="J59" s="113">
        <f>VLOOKUP($B59,'Оценка (Раздел 3)'!$A$6:$M$99,10,0)</f>
        <v>0</v>
      </c>
      <c r="K59" s="113">
        <f>VLOOKUP($B59,'Оценка (Раздел 3)'!$A$6:$M$99,11,0)</f>
        <v>0</v>
      </c>
      <c r="L59" s="113">
        <f>VLOOKUP($B59,'Оценка (Раздел 3)'!$A$6:$M$99,12,0)</f>
        <v>2</v>
      </c>
      <c r="M59" s="113">
        <f>VLOOKUP($B59,'Оценка (Раздел 3)'!$A$6:$M$99,13,0)</f>
        <v>1</v>
      </c>
    </row>
    <row r="60" spans="1:13" s="80" customFormat="1" ht="15.95" customHeight="1" x14ac:dyDescent="0.2">
      <c r="A60" s="21">
        <v>77</v>
      </c>
      <c r="B60" s="84" t="s">
        <v>86</v>
      </c>
      <c r="C60" s="119" t="s">
        <v>409</v>
      </c>
      <c r="D60" s="106">
        <f t="shared" si="2"/>
        <v>4</v>
      </c>
      <c r="E60" s="113">
        <f>VLOOKUP($B60,'Оценка (Раздел 3)'!$A$6:$M$99,5,0)</f>
        <v>1</v>
      </c>
      <c r="F60" s="113">
        <f>VLOOKUP($B60,'Оценка (Раздел 3)'!$A$6:$M$99,6,0)</f>
        <v>2</v>
      </c>
      <c r="G60" s="113">
        <f>VLOOKUP($B60,'Оценка (Раздел 3)'!$A$6:$M$99,7,0)</f>
        <v>0</v>
      </c>
      <c r="H60" s="113">
        <f>VLOOKUP($B60,'Оценка (Раздел 3)'!$A$6:$M$99,8,0)</f>
        <v>0</v>
      </c>
      <c r="I60" s="113">
        <f>VLOOKUP($B60,'Оценка (Раздел 3)'!$A$6:$M$99,9,0)</f>
        <v>0</v>
      </c>
      <c r="J60" s="113">
        <f>VLOOKUP($B60,'Оценка (Раздел 3)'!$A$6:$M$99,10,0)</f>
        <v>0</v>
      </c>
      <c r="K60" s="113">
        <f>VLOOKUP($B60,'Оценка (Раздел 3)'!$A$6:$M$99,11,0)</f>
        <v>0</v>
      </c>
      <c r="L60" s="113">
        <f>VLOOKUP($B60,'Оценка (Раздел 3)'!$A$6:$M$99,12,0)</f>
        <v>0</v>
      </c>
      <c r="M60" s="113">
        <f>VLOOKUP($B60,'Оценка (Раздел 3)'!$A$6:$M$99,13,0)</f>
        <v>1</v>
      </c>
    </row>
    <row r="61" spans="1:13" s="80" customFormat="1" ht="15.95" customHeight="1" x14ac:dyDescent="0.2">
      <c r="A61" s="21">
        <v>36</v>
      </c>
      <c r="B61" s="84" t="s">
        <v>41</v>
      </c>
      <c r="C61" s="119" t="s">
        <v>408</v>
      </c>
      <c r="D61" s="106">
        <f t="shared" si="2"/>
        <v>3</v>
      </c>
      <c r="E61" s="113">
        <f>VLOOKUP($B61,'Оценка (Раздел 3)'!$A$6:$M$99,5,0)</f>
        <v>1</v>
      </c>
      <c r="F61" s="113">
        <f>VLOOKUP($B61,'Оценка (Раздел 3)'!$A$6:$M$99,6,0)</f>
        <v>0</v>
      </c>
      <c r="G61" s="113">
        <f>VLOOKUP($B61,'Оценка (Раздел 3)'!$A$6:$M$99,7,0)</f>
        <v>0</v>
      </c>
      <c r="H61" s="113">
        <f>VLOOKUP($B61,'Оценка (Раздел 3)'!$A$6:$M$99,8,0)</f>
        <v>0</v>
      </c>
      <c r="I61" s="113">
        <f>VLOOKUP($B61,'Оценка (Раздел 3)'!$A$6:$M$99,9,0)</f>
        <v>0</v>
      </c>
      <c r="J61" s="113">
        <f>VLOOKUP($B61,'Оценка (Раздел 3)'!$A$6:$M$99,10,0)</f>
        <v>0</v>
      </c>
      <c r="K61" s="113">
        <f>VLOOKUP($B61,'Оценка (Раздел 3)'!$A$6:$M$99,11,0)</f>
        <v>0</v>
      </c>
      <c r="L61" s="113">
        <f>VLOOKUP($B61,'Оценка (Раздел 3)'!$A$6:$M$99,12,0)</f>
        <v>2</v>
      </c>
      <c r="M61" s="113">
        <f>VLOOKUP($B61,'Оценка (Раздел 3)'!$A$6:$M$99,13,0)</f>
        <v>0</v>
      </c>
    </row>
    <row r="62" spans="1:13" s="80" customFormat="1" ht="15.95" customHeight="1" x14ac:dyDescent="0.2">
      <c r="A62" s="21">
        <v>45</v>
      </c>
      <c r="B62" s="84" t="s">
        <v>51</v>
      </c>
      <c r="C62" s="119" t="s">
        <v>408</v>
      </c>
      <c r="D62" s="106">
        <f t="shared" si="2"/>
        <v>3</v>
      </c>
      <c r="E62" s="113">
        <f>VLOOKUP($B62,'Оценка (Раздел 3)'!$A$6:$M$99,5,0)</f>
        <v>1</v>
      </c>
      <c r="F62" s="113">
        <f>VLOOKUP($B62,'Оценка (Раздел 3)'!$A$6:$M$99,6,0)</f>
        <v>0</v>
      </c>
      <c r="G62" s="113">
        <f>VLOOKUP($B62,'Оценка (Раздел 3)'!$A$6:$M$99,7,0)</f>
        <v>1</v>
      </c>
      <c r="H62" s="113">
        <f>VLOOKUP($B62,'Оценка (Раздел 3)'!$A$6:$M$99,8,0)</f>
        <v>0</v>
      </c>
      <c r="I62" s="113">
        <f>VLOOKUP($B62,'Оценка (Раздел 3)'!$A$6:$M$99,9,0)</f>
        <v>0</v>
      </c>
      <c r="J62" s="113">
        <f>VLOOKUP($B62,'Оценка (Раздел 3)'!$A$6:$M$99,10,0)</f>
        <v>0</v>
      </c>
      <c r="K62" s="113">
        <f>VLOOKUP($B62,'Оценка (Раздел 3)'!$A$6:$M$99,11,0)</f>
        <v>0</v>
      </c>
      <c r="L62" s="113">
        <f>VLOOKUP($B62,'Оценка (Раздел 3)'!$A$6:$M$99,12,0)</f>
        <v>0</v>
      </c>
      <c r="M62" s="113">
        <f>VLOOKUP($B62,'Оценка (Раздел 3)'!$A$6:$M$99,13,0)</f>
        <v>1</v>
      </c>
    </row>
    <row r="63" spans="1:13" s="80" customFormat="1" ht="15.95" customHeight="1" x14ac:dyDescent="0.2">
      <c r="A63" s="21">
        <v>57</v>
      </c>
      <c r="B63" s="84" t="s">
        <v>64</v>
      </c>
      <c r="C63" s="119" t="s">
        <v>408</v>
      </c>
      <c r="D63" s="106">
        <f t="shared" si="2"/>
        <v>3</v>
      </c>
      <c r="E63" s="113">
        <f>VLOOKUP($B63,'Оценка (Раздел 3)'!$A$6:$M$99,5,0)</f>
        <v>1</v>
      </c>
      <c r="F63" s="113">
        <f>VLOOKUP($B63,'Оценка (Раздел 3)'!$A$6:$M$99,6,0)</f>
        <v>0</v>
      </c>
      <c r="G63" s="113">
        <f>VLOOKUP($B63,'Оценка (Раздел 3)'!$A$6:$M$99,7,0)</f>
        <v>1</v>
      </c>
      <c r="H63" s="113">
        <f>VLOOKUP($B63,'Оценка (Раздел 3)'!$A$6:$M$99,8,0)</f>
        <v>0</v>
      </c>
      <c r="I63" s="113">
        <f>VLOOKUP($B63,'Оценка (Раздел 3)'!$A$6:$M$99,9,0)</f>
        <v>0</v>
      </c>
      <c r="J63" s="113">
        <f>VLOOKUP($B63,'Оценка (Раздел 3)'!$A$6:$M$99,10,0)</f>
        <v>0</v>
      </c>
      <c r="K63" s="113">
        <f>VLOOKUP($B63,'Оценка (Раздел 3)'!$A$6:$M$99,11,0)</f>
        <v>0</v>
      </c>
      <c r="L63" s="113">
        <f>VLOOKUP($B63,'Оценка (Раздел 3)'!$A$6:$M$99,12,0)</f>
        <v>0</v>
      </c>
      <c r="M63" s="113">
        <f>VLOOKUP($B63,'Оценка (Раздел 3)'!$A$6:$M$99,13,0)</f>
        <v>1</v>
      </c>
    </row>
    <row r="64" spans="1:13" s="80" customFormat="1" ht="15.95" customHeight="1" x14ac:dyDescent="0.2">
      <c r="A64" s="80">
        <v>62</v>
      </c>
      <c r="B64" s="84" t="s">
        <v>69</v>
      </c>
      <c r="C64" s="119" t="s">
        <v>408</v>
      </c>
      <c r="D64" s="106">
        <f t="shared" si="2"/>
        <v>3</v>
      </c>
      <c r="E64" s="113">
        <f>VLOOKUP($B64,'Оценка (Раздел 3)'!$A$6:$M$99,5,0)</f>
        <v>1</v>
      </c>
      <c r="F64" s="113">
        <f>VLOOKUP($B64,'Оценка (Раздел 3)'!$A$6:$M$99,6,0)</f>
        <v>0</v>
      </c>
      <c r="G64" s="113">
        <f>VLOOKUP($B64,'Оценка (Раздел 3)'!$A$6:$M$99,7,0)</f>
        <v>0</v>
      </c>
      <c r="H64" s="113">
        <f>VLOOKUP($B64,'Оценка (Раздел 3)'!$A$6:$M$99,8,0)</f>
        <v>1</v>
      </c>
      <c r="I64" s="113">
        <f>VLOOKUP($B64,'Оценка (Раздел 3)'!$A$6:$M$99,9,0)</f>
        <v>0</v>
      </c>
      <c r="J64" s="113">
        <f>VLOOKUP($B64,'Оценка (Раздел 3)'!$A$6:$M$99,10,0)</f>
        <v>0</v>
      </c>
      <c r="K64" s="113">
        <f>VLOOKUP($B64,'Оценка (Раздел 3)'!$A$6:$M$99,11,0)</f>
        <v>0</v>
      </c>
      <c r="L64" s="113">
        <f>VLOOKUP($B64,'Оценка (Раздел 3)'!$A$6:$M$99,12,0)</f>
        <v>0</v>
      </c>
      <c r="M64" s="113">
        <f>VLOOKUP($B64,'Оценка (Раздел 3)'!$A$6:$M$99,13,0)</f>
        <v>1</v>
      </c>
    </row>
    <row r="65" spans="1:13" ht="15.95" customHeight="1" x14ac:dyDescent="0.2">
      <c r="A65" s="80">
        <v>84</v>
      </c>
      <c r="B65" s="84" t="s">
        <v>166</v>
      </c>
      <c r="C65" s="119" t="s">
        <v>408</v>
      </c>
      <c r="D65" s="106">
        <f t="shared" si="2"/>
        <v>3</v>
      </c>
      <c r="E65" s="113">
        <f>VLOOKUP($B65,'Оценка (Раздел 3)'!$A$6:$M$99,5,0)</f>
        <v>1</v>
      </c>
      <c r="F65" s="113">
        <f>VLOOKUP($B65,'Оценка (Раздел 3)'!$A$6:$M$99,6,0)</f>
        <v>0</v>
      </c>
      <c r="G65" s="113">
        <f>VLOOKUP($B65,'Оценка (Раздел 3)'!$A$6:$M$99,7,0)</f>
        <v>0</v>
      </c>
      <c r="H65" s="113">
        <f>VLOOKUP($B65,'Оценка (Раздел 3)'!$A$6:$M$99,8,0)</f>
        <v>1</v>
      </c>
      <c r="I65" s="113">
        <f>VLOOKUP($B65,'Оценка (Раздел 3)'!$A$6:$M$99,9,0)</f>
        <v>0</v>
      </c>
      <c r="J65" s="113">
        <f>VLOOKUP($B65,'Оценка (Раздел 3)'!$A$6:$M$99,10,0)</f>
        <v>0</v>
      </c>
      <c r="K65" s="113">
        <f>VLOOKUP($B65,'Оценка (Раздел 3)'!$A$6:$M$99,11,0)</f>
        <v>0</v>
      </c>
      <c r="L65" s="113">
        <f>VLOOKUP($B65,'Оценка (Раздел 3)'!$A$6:$M$99,12,0)</f>
        <v>0</v>
      </c>
      <c r="M65" s="113">
        <f>VLOOKUP($B65,'Оценка (Раздел 3)'!$A$6:$M$99,13,0)</f>
        <v>1</v>
      </c>
    </row>
    <row r="66" spans="1:13" ht="15.95" customHeight="1" x14ac:dyDescent="0.2">
      <c r="A66" s="80">
        <v>34</v>
      </c>
      <c r="B66" s="84" t="s">
        <v>38</v>
      </c>
      <c r="C66" s="119">
        <f t="shared" si="3"/>
        <v>61</v>
      </c>
      <c r="D66" s="106">
        <f t="shared" si="2"/>
        <v>2.5</v>
      </c>
      <c r="E66" s="113">
        <f>VLOOKUP($B66,'Оценка (Раздел 3)'!$A$6:$M$99,5,0)</f>
        <v>0.5</v>
      </c>
      <c r="F66" s="113">
        <f>VLOOKUP($B66,'Оценка (Раздел 3)'!$A$6:$M$99,6,0)</f>
        <v>0</v>
      </c>
      <c r="G66" s="113">
        <f>VLOOKUP($B66,'Оценка (Раздел 3)'!$A$6:$M$99,7,0)</f>
        <v>0</v>
      </c>
      <c r="H66" s="113">
        <f>VLOOKUP($B66,'Оценка (Раздел 3)'!$A$6:$M$99,8,0)</f>
        <v>0</v>
      </c>
      <c r="I66" s="113">
        <f>VLOOKUP($B66,'Оценка (Раздел 3)'!$A$6:$M$99,9,0)</f>
        <v>0</v>
      </c>
      <c r="J66" s="113">
        <f>VLOOKUP($B66,'Оценка (Раздел 3)'!$A$6:$M$99,10,0)</f>
        <v>0</v>
      </c>
      <c r="K66" s="113">
        <f>VLOOKUP($B66,'Оценка (Раздел 3)'!$A$6:$M$99,11,0)</f>
        <v>0</v>
      </c>
      <c r="L66" s="113">
        <f>VLOOKUP($B66,'Оценка (Раздел 3)'!$A$6:$M$99,12,0)</f>
        <v>2</v>
      </c>
      <c r="M66" s="113">
        <f>VLOOKUP($B66,'Оценка (Раздел 3)'!$A$6:$M$99,13,0)</f>
        <v>0</v>
      </c>
    </row>
    <row r="67" spans="1:13" ht="15.95" customHeight="1" x14ac:dyDescent="0.2">
      <c r="A67" s="80">
        <v>11</v>
      </c>
      <c r="B67" s="84" t="s">
        <v>13</v>
      </c>
      <c r="C67" s="119" t="s">
        <v>407</v>
      </c>
      <c r="D67" s="106">
        <f t="shared" si="2"/>
        <v>2</v>
      </c>
      <c r="E67" s="113">
        <f>VLOOKUP($B67,'Оценка (Раздел 3)'!$A$6:$M$99,5,0)</f>
        <v>1</v>
      </c>
      <c r="F67" s="113">
        <f>VLOOKUP($B67,'Оценка (Раздел 3)'!$A$6:$M$99,6,0)</f>
        <v>0</v>
      </c>
      <c r="G67" s="113">
        <f>VLOOKUP($B67,'Оценка (Раздел 3)'!$A$6:$M$99,7,0)</f>
        <v>0</v>
      </c>
      <c r="H67" s="113">
        <f>VLOOKUP($B67,'Оценка (Раздел 3)'!$A$6:$M$99,8,0)</f>
        <v>0</v>
      </c>
      <c r="I67" s="113">
        <f>VLOOKUP($B67,'Оценка (Раздел 3)'!$A$6:$M$99,9,0)</f>
        <v>0</v>
      </c>
      <c r="J67" s="113">
        <f>VLOOKUP($B67,'Оценка (Раздел 3)'!$A$6:$M$99,10,0)</f>
        <v>0</v>
      </c>
      <c r="K67" s="113">
        <f>VLOOKUP($B67,'Оценка (Раздел 3)'!$A$6:$M$99,11,0)</f>
        <v>0</v>
      </c>
      <c r="L67" s="113">
        <f>VLOOKUP($B67,'Оценка (Раздел 3)'!$A$6:$M$99,12,0)</f>
        <v>0</v>
      </c>
      <c r="M67" s="113">
        <f>VLOOKUP($B67,'Оценка (Раздел 3)'!$A$6:$M$99,13,0)</f>
        <v>1</v>
      </c>
    </row>
    <row r="68" spans="1:13" ht="15.95" customHeight="1" x14ac:dyDescent="0.2">
      <c r="A68" s="21">
        <v>27</v>
      </c>
      <c r="B68" s="84" t="s">
        <v>30</v>
      </c>
      <c r="C68" s="119" t="s">
        <v>407</v>
      </c>
      <c r="D68" s="106">
        <f t="shared" si="2"/>
        <v>2</v>
      </c>
      <c r="E68" s="113">
        <f>VLOOKUP($B68,'Оценка (Раздел 3)'!$A$6:$M$99,5,0)</f>
        <v>1</v>
      </c>
      <c r="F68" s="113">
        <f>VLOOKUP($B68,'Оценка (Раздел 3)'!$A$6:$M$99,6,0)</f>
        <v>0</v>
      </c>
      <c r="G68" s="113">
        <f>VLOOKUP($B68,'Оценка (Раздел 3)'!$A$6:$M$99,7,0)</f>
        <v>1</v>
      </c>
      <c r="H68" s="113">
        <f>VLOOKUP($B68,'Оценка (Раздел 3)'!$A$6:$M$99,8,0)</f>
        <v>0</v>
      </c>
      <c r="I68" s="113">
        <f>VLOOKUP($B68,'Оценка (Раздел 3)'!$A$6:$M$99,9,0)</f>
        <v>0</v>
      </c>
      <c r="J68" s="113">
        <f>VLOOKUP($B68,'Оценка (Раздел 3)'!$A$6:$M$99,10,0)</f>
        <v>0</v>
      </c>
      <c r="K68" s="113">
        <f>VLOOKUP($B68,'Оценка (Раздел 3)'!$A$6:$M$99,11,0)</f>
        <v>0</v>
      </c>
      <c r="L68" s="113">
        <f>VLOOKUP($B68,'Оценка (Раздел 3)'!$A$6:$M$99,12,0)</f>
        <v>0</v>
      </c>
      <c r="M68" s="113">
        <f>VLOOKUP($B68,'Оценка (Раздел 3)'!$A$6:$M$99,13,0)</f>
        <v>0</v>
      </c>
    </row>
    <row r="69" spans="1:13" ht="15.95" customHeight="1" x14ac:dyDescent="0.2">
      <c r="A69" s="21">
        <v>40</v>
      </c>
      <c r="B69" s="84" t="s">
        <v>99</v>
      </c>
      <c r="C69" s="119" t="s">
        <v>407</v>
      </c>
      <c r="D69" s="106">
        <f t="shared" si="2"/>
        <v>2</v>
      </c>
      <c r="E69" s="113">
        <f>VLOOKUP($B69,'Оценка (Раздел 3)'!$A$6:$M$99,5,0)</f>
        <v>1</v>
      </c>
      <c r="F69" s="113">
        <f>VLOOKUP($B69,'Оценка (Раздел 3)'!$A$6:$M$99,6,0)</f>
        <v>0</v>
      </c>
      <c r="G69" s="113">
        <f>VLOOKUP($B69,'Оценка (Раздел 3)'!$A$6:$M$99,7,0)</f>
        <v>0</v>
      </c>
      <c r="H69" s="113">
        <f>VLOOKUP($B69,'Оценка (Раздел 3)'!$A$6:$M$99,8,0)</f>
        <v>1</v>
      </c>
      <c r="I69" s="113">
        <f>VLOOKUP($B69,'Оценка (Раздел 3)'!$A$6:$M$99,9,0)</f>
        <v>0</v>
      </c>
      <c r="J69" s="113">
        <f>VLOOKUP($B69,'Оценка (Раздел 3)'!$A$6:$M$99,10,0)</f>
        <v>0</v>
      </c>
      <c r="K69" s="113">
        <f>VLOOKUP($B69,'Оценка (Раздел 3)'!$A$6:$M$99,11,0)</f>
        <v>0</v>
      </c>
      <c r="L69" s="113">
        <f>VLOOKUP($B69,'Оценка (Раздел 3)'!$A$6:$M$99,12,0)</f>
        <v>0</v>
      </c>
      <c r="M69" s="113">
        <f>VLOOKUP($B69,'Оценка (Раздел 3)'!$A$6:$M$99,13,0)</f>
        <v>0</v>
      </c>
    </row>
    <row r="70" spans="1:13" ht="15.95" customHeight="1" x14ac:dyDescent="0.2">
      <c r="A70" s="21">
        <v>54</v>
      </c>
      <c r="B70" s="76" t="s">
        <v>60</v>
      </c>
      <c r="C70" s="119" t="s">
        <v>407</v>
      </c>
      <c r="D70" s="106">
        <f t="shared" ref="D70:D90" si="4">SUM(E70:M70)</f>
        <v>2</v>
      </c>
      <c r="E70" s="113">
        <f>VLOOKUP($B70,'Оценка (Раздел 3)'!$A$6:$M$99,5,0)</f>
        <v>1</v>
      </c>
      <c r="F70" s="113">
        <f>VLOOKUP($B70,'Оценка (Раздел 3)'!$A$6:$M$99,6,0)</f>
        <v>0</v>
      </c>
      <c r="G70" s="113">
        <f>VLOOKUP($B70,'Оценка (Раздел 3)'!$A$6:$M$99,7,0)</f>
        <v>1</v>
      </c>
      <c r="H70" s="113">
        <f>VLOOKUP($B70,'Оценка (Раздел 3)'!$A$6:$M$99,8,0)</f>
        <v>0</v>
      </c>
      <c r="I70" s="113">
        <f>VLOOKUP($B70,'Оценка (Раздел 3)'!$A$6:$M$99,9,0)</f>
        <v>0</v>
      </c>
      <c r="J70" s="113">
        <f>VLOOKUP($B70,'Оценка (Раздел 3)'!$A$6:$M$99,10,0)</f>
        <v>0</v>
      </c>
      <c r="K70" s="113">
        <f>VLOOKUP($B70,'Оценка (Раздел 3)'!$A$6:$M$99,11,0)</f>
        <v>0</v>
      </c>
      <c r="L70" s="113">
        <f>VLOOKUP($B70,'Оценка (Раздел 3)'!$A$6:$M$99,12,0)</f>
        <v>0</v>
      </c>
      <c r="M70" s="113">
        <f>VLOOKUP($B70,'Оценка (Раздел 3)'!$A$6:$M$99,13,0)</f>
        <v>0</v>
      </c>
    </row>
    <row r="71" spans="1:13" ht="15.95" customHeight="1" x14ac:dyDescent="0.2">
      <c r="A71" s="21">
        <v>66</v>
      </c>
      <c r="B71" s="84" t="s">
        <v>74</v>
      </c>
      <c r="C71" s="119" t="s">
        <v>407</v>
      </c>
      <c r="D71" s="106">
        <f t="shared" si="4"/>
        <v>2</v>
      </c>
      <c r="E71" s="113">
        <f>VLOOKUP($B71,'Оценка (Раздел 3)'!$A$6:$M$99,5,0)</f>
        <v>1</v>
      </c>
      <c r="F71" s="113">
        <f>VLOOKUP($B71,'Оценка (Раздел 3)'!$A$6:$M$99,6,0)</f>
        <v>0</v>
      </c>
      <c r="G71" s="113">
        <f>VLOOKUP($B71,'Оценка (Раздел 3)'!$A$6:$M$99,7,0)</f>
        <v>0</v>
      </c>
      <c r="H71" s="113">
        <f>VLOOKUP($B71,'Оценка (Раздел 3)'!$A$6:$M$99,8,0)</f>
        <v>0</v>
      </c>
      <c r="I71" s="113">
        <f>VLOOKUP($B71,'Оценка (Раздел 3)'!$A$6:$M$99,9,0)</f>
        <v>0</v>
      </c>
      <c r="J71" s="113">
        <f>VLOOKUP($B71,'Оценка (Раздел 3)'!$A$6:$M$99,10,0)</f>
        <v>0</v>
      </c>
      <c r="K71" s="113">
        <f>VLOOKUP($B71,'Оценка (Раздел 3)'!$A$6:$M$99,11,0)</f>
        <v>0</v>
      </c>
      <c r="L71" s="113">
        <f>VLOOKUP($B71,'Оценка (Раздел 3)'!$A$6:$M$99,12,0)</f>
        <v>0</v>
      </c>
      <c r="M71" s="113">
        <f>VLOOKUP($B71,'Оценка (Раздел 3)'!$A$6:$M$99,13,0)</f>
        <v>1</v>
      </c>
    </row>
    <row r="72" spans="1:13" ht="15.95" customHeight="1" x14ac:dyDescent="0.2">
      <c r="A72" s="21">
        <v>71</v>
      </c>
      <c r="B72" s="84" t="s">
        <v>79</v>
      </c>
      <c r="C72" s="119" t="s">
        <v>407</v>
      </c>
      <c r="D72" s="106">
        <f t="shared" si="4"/>
        <v>2</v>
      </c>
      <c r="E72" s="113">
        <f>VLOOKUP($B72,'Оценка (Раздел 3)'!$A$6:$M$99,5,0)</f>
        <v>1</v>
      </c>
      <c r="F72" s="113">
        <f>VLOOKUP($B72,'Оценка (Раздел 3)'!$A$6:$M$99,6,0)</f>
        <v>0</v>
      </c>
      <c r="G72" s="113">
        <f>VLOOKUP($B72,'Оценка (Раздел 3)'!$A$6:$M$99,7,0)</f>
        <v>0</v>
      </c>
      <c r="H72" s="113">
        <f>VLOOKUP($B72,'Оценка (Раздел 3)'!$A$6:$M$99,8,0)</f>
        <v>0</v>
      </c>
      <c r="I72" s="113">
        <f>VLOOKUP($B72,'Оценка (Раздел 3)'!$A$6:$M$99,9,0)</f>
        <v>0</v>
      </c>
      <c r="J72" s="113">
        <f>VLOOKUP($B72,'Оценка (Раздел 3)'!$A$6:$M$99,10,0)</f>
        <v>0</v>
      </c>
      <c r="K72" s="113">
        <f>VLOOKUP($B72,'Оценка (Раздел 3)'!$A$6:$M$99,11,0)</f>
        <v>0</v>
      </c>
      <c r="L72" s="113">
        <f>VLOOKUP($B72,'Оценка (Раздел 3)'!$A$6:$M$99,12,0)</f>
        <v>0</v>
      </c>
      <c r="M72" s="113">
        <f>VLOOKUP($B72,'Оценка (Раздел 3)'!$A$6:$M$99,13,0)</f>
        <v>1</v>
      </c>
    </row>
    <row r="73" spans="1:13" ht="15.95" customHeight="1" x14ac:dyDescent="0.2">
      <c r="A73" s="21">
        <v>48</v>
      </c>
      <c r="B73" s="84" t="s">
        <v>54</v>
      </c>
      <c r="C73" s="119" t="s">
        <v>407</v>
      </c>
      <c r="D73" s="106">
        <f t="shared" si="4"/>
        <v>2</v>
      </c>
      <c r="E73" s="113">
        <f>VLOOKUP($B73,'Оценка (Раздел 3)'!$A$6:$M$99,5,0)</f>
        <v>1</v>
      </c>
      <c r="F73" s="113">
        <f>VLOOKUP($B73,'Оценка (Раздел 3)'!$A$6:$M$99,6,0)</f>
        <v>0</v>
      </c>
      <c r="G73" s="113">
        <f>VLOOKUP($B73,'Оценка (Раздел 3)'!$A$6:$M$99,7,0)</f>
        <v>0</v>
      </c>
      <c r="H73" s="113">
        <f>VLOOKUP($B73,'Оценка (Раздел 3)'!$A$6:$M$99,8,0)</f>
        <v>0</v>
      </c>
      <c r="I73" s="113">
        <f>VLOOKUP($B73,'Оценка (Раздел 3)'!$A$6:$M$99,9,0)</f>
        <v>0</v>
      </c>
      <c r="J73" s="113">
        <f>VLOOKUP($B73,'Оценка (Раздел 3)'!$A$6:$M$99,10,0)</f>
        <v>0</v>
      </c>
      <c r="K73" s="113">
        <f>VLOOKUP($B73,'Оценка (Раздел 3)'!$A$6:$M$99,11,0)</f>
        <v>0</v>
      </c>
      <c r="L73" s="113">
        <f>VLOOKUP($B73,'Оценка (Раздел 3)'!$A$6:$M$99,12,0)</f>
        <v>0</v>
      </c>
      <c r="M73" s="113">
        <f>VLOOKUP($B73,'Оценка (Раздел 3)'!$A$6:$M$99,13,0)</f>
        <v>1</v>
      </c>
    </row>
    <row r="74" spans="1:13" ht="15.95" customHeight="1" x14ac:dyDescent="0.2">
      <c r="A74" s="21">
        <v>35</v>
      </c>
      <c r="B74" s="84" t="s">
        <v>39</v>
      </c>
      <c r="C74" s="119">
        <f t="shared" ref="C74:C75" si="5">_xlfn.RANK.EQ(D74,$D$6:$D$90,0)</f>
        <v>69</v>
      </c>
      <c r="D74" s="106">
        <f t="shared" si="4"/>
        <v>1.5</v>
      </c>
      <c r="E74" s="113">
        <f>VLOOKUP($B74,'Оценка (Раздел 3)'!$A$6:$M$99,5,0)</f>
        <v>0.5</v>
      </c>
      <c r="F74" s="113">
        <f>VLOOKUP($B74,'Оценка (Раздел 3)'!$A$6:$M$99,6,0)</f>
        <v>0</v>
      </c>
      <c r="G74" s="113">
        <f>VLOOKUP($B74,'Оценка (Раздел 3)'!$A$6:$M$99,7,0)</f>
        <v>1</v>
      </c>
      <c r="H74" s="113">
        <f>VLOOKUP($B74,'Оценка (Раздел 3)'!$A$6:$M$99,8,0)</f>
        <v>0</v>
      </c>
      <c r="I74" s="113">
        <f>VLOOKUP($B74,'Оценка (Раздел 3)'!$A$6:$M$99,9,0)</f>
        <v>0</v>
      </c>
      <c r="J74" s="113">
        <f>VLOOKUP($B74,'Оценка (Раздел 3)'!$A$6:$M$99,10,0)</f>
        <v>0</v>
      </c>
      <c r="K74" s="113">
        <f>VLOOKUP($B74,'Оценка (Раздел 3)'!$A$6:$M$99,11,0)</f>
        <v>0</v>
      </c>
      <c r="L74" s="113">
        <f>VLOOKUP($B74,'Оценка (Раздел 3)'!$A$6:$M$99,12,0)</f>
        <v>0</v>
      </c>
      <c r="M74" s="113">
        <f>VLOOKUP($B74,'Оценка (Раздел 3)'!$A$6:$M$99,13,0)</f>
        <v>0</v>
      </c>
    </row>
    <row r="75" spans="1:13" ht="15.95" customHeight="1" x14ac:dyDescent="0.2">
      <c r="A75" s="21">
        <v>72</v>
      </c>
      <c r="B75" s="84" t="s">
        <v>80</v>
      </c>
      <c r="C75" s="119">
        <f t="shared" si="5"/>
        <v>70</v>
      </c>
      <c r="D75" s="106">
        <f t="shared" si="4"/>
        <v>1</v>
      </c>
      <c r="E75" s="113">
        <f>VLOOKUP($B75,'Оценка (Раздел 3)'!$A$6:$M$99,5,0)</f>
        <v>1</v>
      </c>
      <c r="F75" s="113">
        <f>VLOOKUP($B75,'Оценка (Раздел 3)'!$A$6:$M$99,6,0)</f>
        <v>0</v>
      </c>
      <c r="G75" s="113">
        <f>VLOOKUP($B75,'Оценка (Раздел 3)'!$A$6:$M$99,7,0)</f>
        <v>0</v>
      </c>
      <c r="H75" s="113">
        <f>VLOOKUP($B75,'Оценка (Раздел 3)'!$A$6:$M$99,8,0)</f>
        <v>0</v>
      </c>
      <c r="I75" s="113">
        <f>VLOOKUP($B75,'Оценка (Раздел 3)'!$A$6:$M$99,9,0)</f>
        <v>0</v>
      </c>
      <c r="J75" s="113">
        <f>VLOOKUP($B75,'Оценка (Раздел 3)'!$A$6:$M$99,10,0)</f>
        <v>0</v>
      </c>
      <c r="K75" s="113">
        <f>VLOOKUP($B75,'Оценка (Раздел 3)'!$A$6:$M$99,11,0)</f>
        <v>0</v>
      </c>
      <c r="L75" s="113">
        <f>VLOOKUP($B75,'Оценка (Раздел 3)'!$A$6:$M$99,12,0)</f>
        <v>0</v>
      </c>
      <c r="M75" s="113">
        <f>VLOOKUP($B75,'Оценка (Раздел 3)'!$A$6:$M$99,13,0)</f>
        <v>0</v>
      </c>
    </row>
    <row r="76" spans="1:13" ht="15.95" customHeight="1" x14ac:dyDescent="0.2">
      <c r="A76" s="21">
        <v>1</v>
      </c>
      <c r="B76" s="84" t="s">
        <v>3</v>
      </c>
      <c r="C76" s="119" t="s">
        <v>406</v>
      </c>
      <c r="D76" s="106">
        <f t="shared" si="4"/>
        <v>0</v>
      </c>
      <c r="E76" s="113">
        <f>VLOOKUP($B76,'Оценка (Раздел 3)'!$A$6:$M$99,5,0)</f>
        <v>0</v>
      </c>
      <c r="F76" s="113">
        <f>VLOOKUP($B76,'Оценка (Раздел 3)'!$A$6:$M$99,6,0)</f>
        <v>0</v>
      </c>
      <c r="G76" s="113">
        <f>VLOOKUP($B76,'Оценка (Раздел 3)'!$A$6:$M$99,7,0)</f>
        <v>0</v>
      </c>
      <c r="H76" s="113">
        <f>VLOOKUP($B76,'Оценка (Раздел 3)'!$A$6:$M$99,8,0)</f>
        <v>0</v>
      </c>
      <c r="I76" s="113">
        <f>VLOOKUP($B76,'Оценка (Раздел 3)'!$A$6:$M$99,9,0)</f>
        <v>0</v>
      </c>
      <c r="J76" s="113">
        <f>VLOOKUP($B76,'Оценка (Раздел 3)'!$A$6:$M$99,10,0)</f>
        <v>0</v>
      </c>
      <c r="K76" s="113">
        <f>VLOOKUP($B76,'Оценка (Раздел 3)'!$A$6:$M$99,11,0)</f>
        <v>0</v>
      </c>
      <c r="L76" s="113">
        <f>VLOOKUP($B76,'Оценка (Раздел 3)'!$A$6:$M$99,12,0)</f>
        <v>0</v>
      </c>
      <c r="M76" s="113">
        <f>VLOOKUP($B76,'Оценка (Раздел 3)'!$A$6:$M$99,13,0)</f>
        <v>0</v>
      </c>
    </row>
    <row r="77" spans="1:13" ht="15.95" customHeight="1" x14ac:dyDescent="0.2">
      <c r="A77" s="21">
        <v>5</v>
      </c>
      <c r="B77" s="84" t="s">
        <v>7</v>
      </c>
      <c r="C77" s="119" t="s">
        <v>406</v>
      </c>
      <c r="D77" s="106">
        <f t="shared" si="4"/>
        <v>0</v>
      </c>
      <c r="E77" s="113">
        <f>VLOOKUP($B77,'Оценка (Раздел 3)'!$A$6:$M$99,5,0)</f>
        <v>0</v>
      </c>
      <c r="F77" s="113">
        <f>VLOOKUP($B77,'Оценка (Раздел 3)'!$A$6:$M$99,6,0)</f>
        <v>0</v>
      </c>
      <c r="G77" s="113">
        <f>VLOOKUP($B77,'Оценка (Раздел 3)'!$A$6:$M$99,7,0)</f>
        <v>0</v>
      </c>
      <c r="H77" s="113">
        <f>VLOOKUP($B77,'Оценка (Раздел 3)'!$A$6:$M$99,8,0)</f>
        <v>0</v>
      </c>
      <c r="I77" s="113">
        <f>VLOOKUP($B77,'Оценка (Раздел 3)'!$A$6:$M$99,9,0)</f>
        <v>0</v>
      </c>
      <c r="J77" s="113">
        <f>VLOOKUP($B77,'Оценка (Раздел 3)'!$A$6:$M$99,10,0)</f>
        <v>0</v>
      </c>
      <c r="K77" s="113">
        <f>VLOOKUP($B77,'Оценка (Раздел 3)'!$A$6:$M$99,11,0)</f>
        <v>0</v>
      </c>
      <c r="L77" s="113">
        <f>VLOOKUP($B77,'Оценка (Раздел 3)'!$A$6:$M$99,12,0)</f>
        <v>0</v>
      </c>
      <c r="M77" s="113">
        <f>VLOOKUP($B77,'Оценка (Раздел 3)'!$A$6:$M$99,13,0)</f>
        <v>0</v>
      </c>
    </row>
    <row r="78" spans="1:13" ht="15.95" customHeight="1" x14ac:dyDescent="0.2">
      <c r="A78" s="21">
        <v>6</v>
      </c>
      <c r="B78" s="84" t="s">
        <v>8</v>
      </c>
      <c r="C78" s="119" t="s">
        <v>406</v>
      </c>
      <c r="D78" s="106">
        <f t="shared" si="4"/>
        <v>0</v>
      </c>
      <c r="E78" s="113">
        <f>VLOOKUP($B78,'Оценка (Раздел 3)'!$A$6:$M$99,5,0)</f>
        <v>0</v>
      </c>
      <c r="F78" s="113">
        <f>VLOOKUP($B78,'Оценка (Раздел 3)'!$A$6:$M$99,6,0)</f>
        <v>0</v>
      </c>
      <c r="G78" s="113">
        <f>VLOOKUP($B78,'Оценка (Раздел 3)'!$A$6:$M$99,7,0)</f>
        <v>0</v>
      </c>
      <c r="H78" s="113">
        <f>VLOOKUP($B78,'Оценка (Раздел 3)'!$A$6:$M$99,8,0)</f>
        <v>0</v>
      </c>
      <c r="I78" s="113">
        <f>VLOOKUP($B78,'Оценка (Раздел 3)'!$A$6:$M$99,9,0)</f>
        <v>0</v>
      </c>
      <c r="J78" s="113">
        <f>VLOOKUP($B78,'Оценка (Раздел 3)'!$A$6:$M$99,10,0)</f>
        <v>0</v>
      </c>
      <c r="K78" s="113">
        <f>VLOOKUP($B78,'Оценка (Раздел 3)'!$A$6:$M$99,11,0)</f>
        <v>0</v>
      </c>
      <c r="L78" s="113">
        <f>VLOOKUP($B78,'Оценка (Раздел 3)'!$A$6:$M$99,12,0)</f>
        <v>0</v>
      </c>
      <c r="M78" s="113">
        <f>VLOOKUP($B78,'Оценка (Раздел 3)'!$A$6:$M$99,13,0)</f>
        <v>0</v>
      </c>
    </row>
    <row r="79" spans="1:13" ht="15.95" customHeight="1" x14ac:dyDescent="0.2">
      <c r="A79" s="21">
        <v>29</v>
      </c>
      <c r="B79" s="84" t="s">
        <v>32</v>
      </c>
      <c r="C79" s="119" t="s">
        <v>406</v>
      </c>
      <c r="D79" s="106">
        <f t="shared" si="4"/>
        <v>0</v>
      </c>
      <c r="E79" s="113">
        <f>VLOOKUP($B79,'Оценка (Раздел 3)'!$A$6:$M$99,5,0)</f>
        <v>0</v>
      </c>
      <c r="F79" s="113">
        <f>VLOOKUP($B79,'Оценка (Раздел 3)'!$A$6:$M$99,6,0)</f>
        <v>0</v>
      </c>
      <c r="G79" s="113">
        <f>VLOOKUP($B79,'Оценка (Раздел 3)'!$A$6:$M$99,7,0)</f>
        <v>0</v>
      </c>
      <c r="H79" s="113">
        <f>VLOOKUP($B79,'Оценка (Раздел 3)'!$A$6:$M$99,8,0)</f>
        <v>0</v>
      </c>
      <c r="I79" s="113">
        <f>VLOOKUP($B79,'Оценка (Раздел 3)'!$A$6:$M$99,9,0)</f>
        <v>0</v>
      </c>
      <c r="J79" s="113">
        <f>VLOOKUP($B79,'Оценка (Раздел 3)'!$A$6:$M$99,10,0)</f>
        <v>0</v>
      </c>
      <c r="K79" s="113">
        <f>VLOOKUP($B79,'Оценка (Раздел 3)'!$A$6:$M$99,11,0)</f>
        <v>0</v>
      </c>
      <c r="L79" s="113">
        <f>VLOOKUP($B79,'Оценка (Раздел 3)'!$A$6:$M$99,12,0)</f>
        <v>0</v>
      </c>
      <c r="M79" s="113">
        <f>VLOOKUP($B79,'Оценка (Раздел 3)'!$A$6:$M$99,13,0)</f>
        <v>0</v>
      </c>
    </row>
    <row r="80" spans="1:13" ht="15.95" customHeight="1" x14ac:dyDescent="0.2">
      <c r="A80" s="21">
        <v>37</v>
      </c>
      <c r="B80" s="84" t="s">
        <v>42</v>
      </c>
      <c r="C80" s="119" t="s">
        <v>406</v>
      </c>
      <c r="D80" s="106">
        <f t="shared" si="4"/>
        <v>0</v>
      </c>
      <c r="E80" s="113">
        <f>VLOOKUP($B80,'Оценка (Раздел 3)'!$A$6:$M$99,5,0)</f>
        <v>0</v>
      </c>
      <c r="F80" s="113">
        <f>VLOOKUP($B80,'Оценка (Раздел 3)'!$A$6:$M$99,6,0)</f>
        <v>0</v>
      </c>
      <c r="G80" s="113">
        <f>VLOOKUP($B80,'Оценка (Раздел 3)'!$A$6:$M$99,7,0)</f>
        <v>0</v>
      </c>
      <c r="H80" s="113">
        <f>VLOOKUP($B80,'Оценка (Раздел 3)'!$A$6:$M$99,8,0)</f>
        <v>0</v>
      </c>
      <c r="I80" s="113">
        <f>VLOOKUP($B80,'Оценка (Раздел 3)'!$A$6:$M$99,9,0)</f>
        <v>0</v>
      </c>
      <c r="J80" s="113">
        <f>VLOOKUP($B80,'Оценка (Раздел 3)'!$A$6:$M$99,10,0)</f>
        <v>0</v>
      </c>
      <c r="K80" s="113">
        <f>VLOOKUP($B80,'Оценка (Раздел 3)'!$A$6:$M$99,11,0)</f>
        <v>0</v>
      </c>
      <c r="L80" s="113">
        <f>VLOOKUP($B80,'Оценка (Раздел 3)'!$A$6:$M$99,12,0)</f>
        <v>0</v>
      </c>
      <c r="M80" s="113">
        <f>VLOOKUP($B80,'Оценка (Раздел 3)'!$A$6:$M$99,13,0)</f>
        <v>0</v>
      </c>
    </row>
    <row r="81" spans="1:13" ht="15.95" customHeight="1" x14ac:dyDescent="0.2">
      <c r="A81" s="21">
        <v>38</v>
      </c>
      <c r="B81" s="84" t="s">
        <v>43</v>
      </c>
      <c r="C81" s="119" t="s">
        <v>406</v>
      </c>
      <c r="D81" s="106">
        <f t="shared" si="4"/>
        <v>0</v>
      </c>
      <c r="E81" s="113">
        <f>VLOOKUP($B81,'Оценка (Раздел 3)'!$A$6:$M$99,5,0)</f>
        <v>0</v>
      </c>
      <c r="F81" s="113">
        <f>VLOOKUP($B81,'Оценка (Раздел 3)'!$A$6:$M$99,6,0)</f>
        <v>0</v>
      </c>
      <c r="G81" s="113">
        <f>VLOOKUP($B81,'Оценка (Раздел 3)'!$A$6:$M$99,7,0)</f>
        <v>0</v>
      </c>
      <c r="H81" s="113">
        <f>VLOOKUP($B81,'Оценка (Раздел 3)'!$A$6:$M$99,8,0)</f>
        <v>0</v>
      </c>
      <c r="I81" s="113">
        <f>VLOOKUP($B81,'Оценка (Раздел 3)'!$A$6:$M$99,9,0)</f>
        <v>0</v>
      </c>
      <c r="J81" s="113">
        <f>VLOOKUP($B81,'Оценка (Раздел 3)'!$A$6:$M$99,10,0)</f>
        <v>0</v>
      </c>
      <c r="K81" s="113">
        <f>VLOOKUP($B81,'Оценка (Раздел 3)'!$A$6:$M$99,11,0)</f>
        <v>0</v>
      </c>
      <c r="L81" s="113">
        <f>VLOOKUP($B81,'Оценка (Раздел 3)'!$A$6:$M$99,12,0)</f>
        <v>0</v>
      </c>
      <c r="M81" s="113">
        <f>VLOOKUP($B81,'Оценка (Раздел 3)'!$A$6:$M$99,13,0)</f>
        <v>0</v>
      </c>
    </row>
    <row r="82" spans="1:13" ht="15.95" customHeight="1" x14ac:dyDescent="0.2">
      <c r="A82" s="21">
        <v>41</v>
      </c>
      <c r="B82" s="84" t="s">
        <v>46</v>
      </c>
      <c r="C82" s="119" t="s">
        <v>406</v>
      </c>
      <c r="D82" s="106">
        <f t="shared" si="4"/>
        <v>0</v>
      </c>
      <c r="E82" s="113">
        <f>VLOOKUP($B82,'Оценка (Раздел 3)'!$A$6:$M$99,5,0)</f>
        <v>0</v>
      </c>
      <c r="F82" s="113">
        <f>VLOOKUP($B82,'Оценка (Раздел 3)'!$A$6:$M$99,6,0)</f>
        <v>0</v>
      </c>
      <c r="G82" s="113">
        <f>VLOOKUP($B82,'Оценка (Раздел 3)'!$A$6:$M$99,7,0)</f>
        <v>0</v>
      </c>
      <c r="H82" s="113">
        <f>VLOOKUP($B82,'Оценка (Раздел 3)'!$A$6:$M$99,8,0)</f>
        <v>0</v>
      </c>
      <c r="I82" s="113">
        <f>VLOOKUP($B82,'Оценка (Раздел 3)'!$A$6:$M$99,9,0)</f>
        <v>0</v>
      </c>
      <c r="J82" s="113">
        <f>VLOOKUP($B82,'Оценка (Раздел 3)'!$A$6:$M$99,10,0)</f>
        <v>0</v>
      </c>
      <c r="K82" s="113">
        <f>VLOOKUP($B82,'Оценка (Раздел 3)'!$A$6:$M$99,11,0)</f>
        <v>0</v>
      </c>
      <c r="L82" s="113">
        <f>VLOOKUP($B82,'Оценка (Раздел 3)'!$A$6:$M$99,12,0)</f>
        <v>0</v>
      </c>
      <c r="M82" s="113">
        <f>VLOOKUP($B82,'Оценка (Раздел 3)'!$A$6:$M$99,13,0)</f>
        <v>0</v>
      </c>
    </row>
    <row r="83" spans="1:13" ht="15.95" customHeight="1" x14ac:dyDescent="0.2">
      <c r="A83" s="21">
        <v>46</v>
      </c>
      <c r="B83" s="84" t="s">
        <v>52</v>
      </c>
      <c r="C83" s="119" t="s">
        <v>406</v>
      </c>
      <c r="D83" s="106">
        <f t="shared" si="4"/>
        <v>0</v>
      </c>
      <c r="E83" s="113">
        <f>VLOOKUP($B83,'Оценка (Раздел 3)'!$A$6:$M$99,5,0)</f>
        <v>0</v>
      </c>
      <c r="F83" s="113">
        <f>VLOOKUP($B83,'Оценка (Раздел 3)'!$A$6:$M$99,6,0)</f>
        <v>0</v>
      </c>
      <c r="G83" s="113">
        <f>VLOOKUP($B83,'Оценка (Раздел 3)'!$A$6:$M$99,7,0)</f>
        <v>0</v>
      </c>
      <c r="H83" s="113">
        <f>VLOOKUP($B83,'Оценка (Раздел 3)'!$A$6:$M$99,8,0)</f>
        <v>0</v>
      </c>
      <c r="I83" s="113">
        <f>VLOOKUP($B83,'Оценка (Раздел 3)'!$A$6:$M$99,9,0)</f>
        <v>0</v>
      </c>
      <c r="J83" s="113">
        <f>VLOOKUP($B83,'Оценка (Раздел 3)'!$A$6:$M$99,10,0)</f>
        <v>0</v>
      </c>
      <c r="K83" s="113">
        <f>VLOOKUP($B83,'Оценка (Раздел 3)'!$A$6:$M$99,11,0)</f>
        <v>0</v>
      </c>
      <c r="L83" s="113">
        <f>VLOOKUP($B83,'Оценка (Раздел 3)'!$A$6:$M$99,12,0)</f>
        <v>0</v>
      </c>
      <c r="M83" s="113">
        <f>VLOOKUP($B83,'Оценка (Раздел 3)'!$A$6:$M$99,13,0)</f>
        <v>0</v>
      </c>
    </row>
    <row r="84" spans="1:13" ht="15.95" customHeight="1" x14ac:dyDescent="0.2">
      <c r="A84" s="21">
        <v>63</v>
      </c>
      <c r="B84" s="84" t="s">
        <v>71</v>
      </c>
      <c r="C84" s="119" t="s">
        <v>406</v>
      </c>
      <c r="D84" s="106">
        <f t="shared" si="4"/>
        <v>0</v>
      </c>
      <c r="E84" s="113">
        <f>VLOOKUP($B84,'Оценка (Раздел 3)'!$A$6:$M$99,5,0)</f>
        <v>0</v>
      </c>
      <c r="F84" s="113">
        <f>VLOOKUP($B84,'Оценка (Раздел 3)'!$A$6:$M$99,6,0)</f>
        <v>0</v>
      </c>
      <c r="G84" s="113">
        <f>VLOOKUP($B84,'Оценка (Раздел 3)'!$A$6:$M$99,7,0)</f>
        <v>0</v>
      </c>
      <c r="H84" s="113">
        <f>VLOOKUP($B84,'Оценка (Раздел 3)'!$A$6:$M$99,8,0)</f>
        <v>0</v>
      </c>
      <c r="I84" s="113">
        <f>VLOOKUP($B84,'Оценка (Раздел 3)'!$A$6:$M$99,9,0)</f>
        <v>0</v>
      </c>
      <c r="J84" s="113">
        <f>VLOOKUP($B84,'Оценка (Раздел 3)'!$A$6:$M$99,10,0)</f>
        <v>0</v>
      </c>
      <c r="K84" s="113">
        <f>VLOOKUP($B84,'Оценка (Раздел 3)'!$A$6:$M$99,11,0)</f>
        <v>0</v>
      </c>
      <c r="L84" s="113">
        <f>VLOOKUP($B84,'Оценка (Раздел 3)'!$A$6:$M$99,12,0)</f>
        <v>0</v>
      </c>
      <c r="M84" s="113">
        <f>VLOOKUP($B84,'Оценка (Раздел 3)'!$A$6:$M$99,13,0)</f>
        <v>0</v>
      </c>
    </row>
    <row r="85" spans="1:13" ht="15.95" customHeight="1" x14ac:dyDescent="0.2">
      <c r="A85" s="21">
        <v>65</v>
      </c>
      <c r="B85" s="84" t="s">
        <v>73</v>
      </c>
      <c r="C85" s="119" t="s">
        <v>406</v>
      </c>
      <c r="D85" s="106">
        <f t="shared" si="4"/>
        <v>0</v>
      </c>
      <c r="E85" s="113">
        <f>VLOOKUP($B85,'Оценка (Раздел 3)'!$A$6:$M$99,5,0)</f>
        <v>0</v>
      </c>
      <c r="F85" s="113">
        <f>VLOOKUP($B85,'Оценка (Раздел 3)'!$A$6:$M$99,6,0)</f>
        <v>0</v>
      </c>
      <c r="G85" s="113">
        <f>VLOOKUP($B85,'Оценка (Раздел 3)'!$A$6:$M$99,7,0)</f>
        <v>0</v>
      </c>
      <c r="H85" s="113">
        <f>VLOOKUP($B85,'Оценка (Раздел 3)'!$A$6:$M$99,8,0)</f>
        <v>0</v>
      </c>
      <c r="I85" s="113">
        <f>VLOOKUP($B85,'Оценка (Раздел 3)'!$A$6:$M$99,9,0)</f>
        <v>0</v>
      </c>
      <c r="J85" s="113">
        <f>VLOOKUP($B85,'Оценка (Раздел 3)'!$A$6:$M$99,10,0)</f>
        <v>0</v>
      </c>
      <c r="K85" s="113">
        <f>VLOOKUP($B85,'Оценка (Раздел 3)'!$A$6:$M$99,11,0)</f>
        <v>0</v>
      </c>
      <c r="L85" s="113">
        <f>VLOOKUP($B85,'Оценка (Раздел 3)'!$A$6:$M$99,12,0)</f>
        <v>0</v>
      </c>
      <c r="M85" s="113">
        <f>VLOOKUP($B85,'Оценка (Раздел 3)'!$A$6:$M$99,13,0)</f>
        <v>0</v>
      </c>
    </row>
    <row r="86" spans="1:13" ht="15.95" customHeight="1" x14ac:dyDescent="0.2">
      <c r="A86" s="21">
        <v>68</v>
      </c>
      <c r="B86" s="84" t="s">
        <v>76</v>
      </c>
      <c r="C86" s="119" t="s">
        <v>406</v>
      </c>
      <c r="D86" s="106">
        <f t="shared" si="4"/>
        <v>0</v>
      </c>
      <c r="E86" s="113">
        <f>VLOOKUP($B86,'Оценка (Раздел 3)'!$A$6:$M$99,5,0)</f>
        <v>0</v>
      </c>
      <c r="F86" s="113">
        <f>VLOOKUP($B86,'Оценка (Раздел 3)'!$A$6:$M$99,6,0)</f>
        <v>0</v>
      </c>
      <c r="G86" s="113">
        <f>VLOOKUP($B86,'Оценка (Раздел 3)'!$A$6:$M$99,7,0)</f>
        <v>0</v>
      </c>
      <c r="H86" s="113">
        <f>VLOOKUP($B86,'Оценка (Раздел 3)'!$A$6:$M$99,8,0)</f>
        <v>0</v>
      </c>
      <c r="I86" s="113">
        <f>VLOOKUP($B86,'Оценка (Раздел 3)'!$A$6:$M$99,9,0)</f>
        <v>0</v>
      </c>
      <c r="J86" s="113">
        <f>VLOOKUP($B86,'Оценка (Раздел 3)'!$A$6:$M$99,10,0)</f>
        <v>0</v>
      </c>
      <c r="K86" s="113">
        <f>VLOOKUP($B86,'Оценка (Раздел 3)'!$A$6:$M$99,11,0)</f>
        <v>0</v>
      </c>
      <c r="L86" s="113">
        <f>VLOOKUP($B86,'Оценка (Раздел 3)'!$A$6:$M$99,12,0)</f>
        <v>0</v>
      </c>
      <c r="M86" s="113">
        <f>VLOOKUP($B86,'Оценка (Раздел 3)'!$A$6:$M$99,13,0)</f>
        <v>0</v>
      </c>
    </row>
    <row r="87" spans="1:13" ht="15.95" customHeight="1" x14ac:dyDescent="0.2">
      <c r="A87" s="21">
        <v>75</v>
      </c>
      <c r="B87" s="84" t="s">
        <v>84</v>
      </c>
      <c r="C87" s="119" t="s">
        <v>406</v>
      </c>
      <c r="D87" s="106">
        <f t="shared" si="4"/>
        <v>0</v>
      </c>
      <c r="E87" s="113">
        <f>VLOOKUP($B87,'Оценка (Раздел 3)'!$A$6:$M$99,5,0)</f>
        <v>0</v>
      </c>
      <c r="F87" s="113">
        <f>VLOOKUP($B87,'Оценка (Раздел 3)'!$A$6:$M$99,6,0)</f>
        <v>0</v>
      </c>
      <c r="G87" s="113">
        <f>VLOOKUP($B87,'Оценка (Раздел 3)'!$A$6:$M$99,7,0)</f>
        <v>0</v>
      </c>
      <c r="H87" s="113">
        <f>VLOOKUP($B87,'Оценка (Раздел 3)'!$A$6:$M$99,8,0)</f>
        <v>0</v>
      </c>
      <c r="I87" s="113">
        <f>VLOOKUP($B87,'Оценка (Раздел 3)'!$A$6:$M$99,9,0)</f>
        <v>0</v>
      </c>
      <c r="J87" s="113">
        <f>VLOOKUP($B87,'Оценка (Раздел 3)'!$A$6:$M$99,10,0)</f>
        <v>0</v>
      </c>
      <c r="K87" s="113">
        <f>VLOOKUP($B87,'Оценка (Раздел 3)'!$A$6:$M$99,11,0)</f>
        <v>0</v>
      </c>
      <c r="L87" s="113">
        <f>VLOOKUP($B87,'Оценка (Раздел 3)'!$A$6:$M$99,12,0)</f>
        <v>0</v>
      </c>
      <c r="M87" s="113">
        <f>VLOOKUP($B87,'Оценка (Раздел 3)'!$A$6:$M$99,13,0)</f>
        <v>0</v>
      </c>
    </row>
    <row r="88" spans="1:13" ht="15.95" customHeight="1" x14ac:dyDescent="0.2">
      <c r="A88" s="21">
        <v>79</v>
      </c>
      <c r="B88" s="84" t="s">
        <v>88</v>
      </c>
      <c r="C88" s="119" t="s">
        <v>406</v>
      </c>
      <c r="D88" s="106">
        <f t="shared" si="4"/>
        <v>0</v>
      </c>
      <c r="E88" s="113">
        <f>VLOOKUP($B88,'Оценка (Раздел 3)'!$A$6:$M$99,5,0)</f>
        <v>0</v>
      </c>
      <c r="F88" s="113">
        <f>VLOOKUP($B88,'Оценка (Раздел 3)'!$A$6:$M$99,6,0)</f>
        <v>0</v>
      </c>
      <c r="G88" s="113">
        <f>VLOOKUP($B88,'Оценка (Раздел 3)'!$A$6:$M$99,7,0)</f>
        <v>0</v>
      </c>
      <c r="H88" s="113">
        <f>VLOOKUP($B88,'Оценка (Раздел 3)'!$A$6:$M$99,8,0)</f>
        <v>0</v>
      </c>
      <c r="I88" s="113">
        <f>VLOOKUP($B88,'Оценка (Раздел 3)'!$A$6:$M$99,9,0)</f>
        <v>0</v>
      </c>
      <c r="J88" s="113">
        <f>VLOOKUP($B88,'Оценка (Раздел 3)'!$A$6:$M$99,10,0)</f>
        <v>0</v>
      </c>
      <c r="K88" s="113">
        <f>VLOOKUP($B88,'Оценка (Раздел 3)'!$A$6:$M$99,11,0)</f>
        <v>0</v>
      </c>
      <c r="L88" s="113">
        <f>VLOOKUP($B88,'Оценка (Раздел 3)'!$A$6:$M$99,12,0)</f>
        <v>0</v>
      </c>
      <c r="M88" s="113">
        <f>VLOOKUP($B88,'Оценка (Раздел 3)'!$A$6:$M$99,13,0)</f>
        <v>0</v>
      </c>
    </row>
    <row r="89" spans="1:13" ht="15.95" customHeight="1" x14ac:dyDescent="0.2">
      <c r="A89" s="21">
        <v>83</v>
      </c>
      <c r="B89" s="84" t="s">
        <v>92</v>
      </c>
      <c r="C89" s="119" t="s">
        <v>406</v>
      </c>
      <c r="D89" s="106">
        <f t="shared" si="4"/>
        <v>0</v>
      </c>
      <c r="E89" s="113">
        <f>VLOOKUP($B89,'Оценка (Раздел 3)'!$A$6:$M$99,5,0)</f>
        <v>0</v>
      </c>
      <c r="F89" s="113">
        <f>VLOOKUP($B89,'Оценка (Раздел 3)'!$A$6:$M$99,6,0)</f>
        <v>0</v>
      </c>
      <c r="G89" s="113">
        <f>VLOOKUP($B89,'Оценка (Раздел 3)'!$A$6:$M$99,7,0)</f>
        <v>0</v>
      </c>
      <c r="H89" s="113">
        <f>VLOOKUP($B89,'Оценка (Раздел 3)'!$A$6:$M$99,8,0)</f>
        <v>0</v>
      </c>
      <c r="I89" s="113">
        <f>VLOOKUP($B89,'Оценка (Раздел 3)'!$A$6:$M$99,9,0)</f>
        <v>0</v>
      </c>
      <c r="J89" s="113">
        <f>VLOOKUP($B89,'Оценка (Раздел 3)'!$A$6:$M$99,10,0)</f>
        <v>0</v>
      </c>
      <c r="K89" s="113">
        <f>VLOOKUP($B89,'Оценка (Раздел 3)'!$A$6:$M$99,11,0)</f>
        <v>0</v>
      </c>
      <c r="L89" s="113">
        <f>VLOOKUP($B89,'Оценка (Раздел 3)'!$A$6:$M$99,12,0)</f>
        <v>0</v>
      </c>
      <c r="M89" s="113">
        <f>VLOOKUP($B89,'Оценка (Раздел 3)'!$A$6:$M$99,13,0)</f>
        <v>0</v>
      </c>
    </row>
    <row r="90" spans="1:13" ht="15.95" customHeight="1" x14ac:dyDescent="0.2">
      <c r="A90" s="21">
        <v>85</v>
      </c>
      <c r="B90" s="84" t="s">
        <v>167</v>
      </c>
      <c r="C90" s="119" t="s">
        <v>406</v>
      </c>
      <c r="D90" s="106">
        <f t="shared" si="4"/>
        <v>0</v>
      </c>
      <c r="E90" s="113">
        <f>VLOOKUP($B90,'Оценка (Раздел 3)'!$A$6:$M$99,5,0)</f>
        <v>0</v>
      </c>
      <c r="F90" s="113">
        <f>VLOOKUP($B90,'Оценка (Раздел 3)'!$A$6:$M$99,6,0)</f>
        <v>0</v>
      </c>
      <c r="G90" s="113">
        <f>VLOOKUP($B90,'Оценка (Раздел 3)'!$A$6:$M$99,7,0)</f>
        <v>0</v>
      </c>
      <c r="H90" s="113">
        <f>VLOOKUP($B90,'Оценка (Раздел 3)'!$A$6:$M$99,8,0)</f>
        <v>0</v>
      </c>
      <c r="I90" s="113">
        <f>VLOOKUP($B90,'Оценка (Раздел 3)'!$A$6:$M$99,9,0)</f>
        <v>0</v>
      </c>
      <c r="J90" s="113">
        <f>VLOOKUP($B90,'Оценка (Раздел 3)'!$A$6:$M$99,10,0)</f>
        <v>0</v>
      </c>
      <c r="K90" s="113">
        <f>VLOOKUP($B90,'Оценка (Раздел 3)'!$A$6:$M$99,11,0)</f>
        <v>0</v>
      </c>
      <c r="L90" s="113">
        <f>VLOOKUP($B90,'Оценка (Раздел 3)'!$A$6:$M$99,12,0)</f>
        <v>0</v>
      </c>
      <c r="M90" s="113">
        <f>VLOOKUP($B90,'Оценка (Раздел 3)'!$A$6:$M$99,13,0)</f>
        <v>0</v>
      </c>
    </row>
  </sheetData>
  <sortState ref="A6:M90">
    <sortCondition ref="C6:C90"/>
  </sortState>
  <pageMargins left="0.70866141732283472" right="0.70866141732283472" top="0.74803149606299213" bottom="0.74803149606299213" header="0.31496062992125984" footer="0.31496062992125984"/>
  <pageSetup paperSize="9" scale="60" fitToHeight="3" orientation="landscape" r:id="rId1"/>
  <headerFooter>
    <oddFooter>&amp;A&amp;RСтраница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1"/>
  <sheetViews>
    <sheetView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1" sqref="G1:G1048576"/>
    </sheetView>
  </sheetViews>
  <sheetFormatPr defaultColWidth="9.140625" defaultRowHeight="12.75" x14ac:dyDescent="0.2"/>
  <cols>
    <col min="1" max="1" width="4" style="82" customWidth="1"/>
    <col min="2" max="2" width="32.7109375" style="79" customWidth="1"/>
    <col min="3" max="3" width="20.42578125" style="79" customWidth="1"/>
    <col min="4" max="4" width="35.7109375" style="21" customWidth="1"/>
    <col min="5" max="5" width="15" style="21" customWidth="1"/>
    <col min="6" max="6" width="61.7109375" style="21" customWidth="1"/>
    <col min="7" max="7" width="12" style="21" customWidth="1"/>
    <col min="8" max="16384" width="9.140625" style="21"/>
  </cols>
  <sheetData>
    <row r="1" spans="1:6" ht="25.5" customHeight="1" x14ac:dyDescent="0.2">
      <c r="A1" s="15"/>
      <c r="B1" s="149" t="s">
        <v>287</v>
      </c>
      <c r="C1" s="149"/>
      <c r="D1" s="149"/>
      <c r="E1" s="149"/>
      <c r="F1" s="149"/>
    </row>
    <row r="2" spans="1:6" ht="18.75" customHeight="1" x14ac:dyDescent="0.2">
      <c r="A2" s="22"/>
      <c r="B2" s="59" t="s">
        <v>183</v>
      </c>
      <c r="C2" s="59"/>
      <c r="D2" s="59"/>
      <c r="E2" s="59"/>
      <c r="F2" s="59"/>
    </row>
    <row r="3" spans="1:6" s="79" customFormat="1" ht="40.5" customHeight="1" x14ac:dyDescent="0.25">
      <c r="A3" s="22"/>
      <c r="B3" s="135" t="str">
        <f>'Методика  (Раздел 3)'!B34</f>
        <v xml:space="preserve">В составе информации о социально-значимых проектах учитываются сведения о создаваемых в рамках данных проектов объектах капитального строительства общенационального характера или имеющих существенное значение для развития региона, с указанием планируемых объемов финансирования за счет средств бюджета в 2015 году и плановом периоде 2016 и 2017 годов, сроках ввода объектов в эксплуатацию, ожидаемых результатах ввода объектов в эксплуатацию. </v>
      </c>
      <c r="C3" s="135"/>
      <c r="D3" s="135"/>
      <c r="E3" s="135"/>
      <c r="F3" s="135"/>
    </row>
    <row r="4" spans="1:6" ht="64.5" customHeight="1" x14ac:dyDescent="0.2">
      <c r="A4" s="136" t="s">
        <v>152</v>
      </c>
      <c r="B4" s="30" t="s">
        <v>0</v>
      </c>
      <c r="C4" s="144" t="s">
        <v>235</v>
      </c>
      <c r="D4" s="51" t="str">
        <f>'Методика  (Раздел 3)'!B33</f>
        <v>Представлены ли в «бюджете для граждан» сведения о предусмотренных к финансированию за счет средств бюджета на 2015 год и плановый период 2016 и 2017 годов социально-значимых проектах?</v>
      </c>
      <c r="E4" s="51" t="s">
        <v>179</v>
      </c>
      <c r="F4" s="144" t="s">
        <v>162</v>
      </c>
    </row>
    <row r="5" spans="1:6" ht="27" customHeight="1" x14ac:dyDescent="0.2">
      <c r="A5" s="137"/>
      <c r="B5" s="144" t="s">
        <v>160</v>
      </c>
      <c r="C5" s="145"/>
      <c r="D5" s="52" t="str">
        <f>'Методика  (Раздел 3)'!B35</f>
        <v xml:space="preserve">Да, сведения представлены по социально-значимым проектам </v>
      </c>
      <c r="E5" s="139" t="s">
        <v>163</v>
      </c>
      <c r="F5" s="145"/>
    </row>
    <row r="6" spans="1:6" ht="17.25" customHeight="1" x14ac:dyDescent="0.2">
      <c r="A6" s="137"/>
      <c r="B6" s="145"/>
      <c r="C6" s="145"/>
      <c r="D6" s="52" t="str">
        <f>'Методика  (Раздел 3)'!B36</f>
        <v xml:space="preserve">Нет, сведения не представлены </v>
      </c>
      <c r="E6" s="140"/>
      <c r="F6" s="145"/>
    </row>
    <row r="7" spans="1:6" s="2" customFormat="1" ht="15.75" hidden="1" customHeight="1" x14ac:dyDescent="0.2">
      <c r="A7" s="138"/>
      <c r="B7" s="143"/>
      <c r="C7" s="63"/>
      <c r="D7" s="53"/>
      <c r="E7" s="54"/>
      <c r="F7" s="143"/>
    </row>
    <row r="8" spans="1:6" s="2" customFormat="1" ht="15.75" hidden="1" customHeight="1" x14ac:dyDescent="0.2">
      <c r="A8" s="33"/>
      <c r="B8" s="52"/>
      <c r="C8" s="52"/>
      <c r="D8" s="53"/>
      <c r="E8" s="54"/>
      <c r="F8" s="31"/>
    </row>
    <row r="9" spans="1:6" s="80" customFormat="1" ht="15.95" customHeight="1" x14ac:dyDescent="0.2">
      <c r="A9" s="34"/>
      <c r="B9" s="75" t="s">
        <v>2</v>
      </c>
      <c r="C9" s="35"/>
      <c r="D9" s="44"/>
      <c r="E9" s="43"/>
      <c r="F9" s="37"/>
    </row>
    <row r="10" spans="1:6" s="2" customFormat="1" ht="15.95" customHeight="1" x14ac:dyDescent="0.2">
      <c r="A10" s="38">
        <v>1</v>
      </c>
      <c r="B10" s="76" t="s">
        <v>3</v>
      </c>
      <c r="C10" s="55" t="str">
        <f>'Показатель 3.1'!C10</f>
        <v xml:space="preserve">Нет, не опубликован </v>
      </c>
      <c r="D10" s="41" t="s">
        <v>240</v>
      </c>
      <c r="E10" s="39">
        <f>IF(D10=D$5,'Методика  (Раздел 3)'!C$35,0)</f>
        <v>0</v>
      </c>
      <c r="F10" s="41" t="s">
        <v>94</v>
      </c>
    </row>
    <row r="11" spans="1:6" ht="15.95" customHeight="1" x14ac:dyDescent="0.2">
      <c r="A11" s="38">
        <v>2</v>
      </c>
      <c r="B11" s="76" t="s">
        <v>4</v>
      </c>
      <c r="C11" s="55" t="str">
        <f>'Показатель 3.1'!C11</f>
        <v xml:space="preserve">Да, опубликован </v>
      </c>
      <c r="D11" s="41" t="s">
        <v>146</v>
      </c>
      <c r="E11" s="39">
        <f>IF(D11=D$5,'Методика  (Раздел 3)'!C$35,0)</f>
        <v>2</v>
      </c>
      <c r="F11" s="41" t="s">
        <v>230</v>
      </c>
    </row>
    <row r="12" spans="1:6" s="2" customFormat="1" ht="15.95" customHeight="1" x14ac:dyDescent="0.2">
      <c r="A12" s="38">
        <v>3</v>
      </c>
      <c r="B12" s="76" t="s">
        <v>5</v>
      </c>
      <c r="C12" s="55" t="str">
        <f>'Показатель 3.1'!C12</f>
        <v xml:space="preserve">Да, опубликован </v>
      </c>
      <c r="D12" s="41" t="s">
        <v>146</v>
      </c>
      <c r="E12" s="39">
        <f>IF(D12=D$5,'Методика  (Раздел 3)'!C$35,0)</f>
        <v>2</v>
      </c>
      <c r="F12" s="41" t="s">
        <v>104</v>
      </c>
    </row>
    <row r="13" spans="1:6" ht="15.95" customHeight="1" x14ac:dyDescent="0.2">
      <c r="A13" s="38">
        <v>4</v>
      </c>
      <c r="B13" s="76" t="s">
        <v>6</v>
      </c>
      <c r="C13" s="55" t="str">
        <f>'Показатель 3.1'!C13</f>
        <v xml:space="preserve">Да, опубликован </v>
      </c>
      <c r="D13" s="41" t="s">
        <v>240</v>
      </c>
      <c r="E13" s="39">
        <f>IF(D13=D$5,'Методика  (Раздел 3)'!C$35,0)</f>
        <v>0</v>
      </c>
      <c r="F13" s="41" t="s">
        <v>105</v>
      </c>
    </row>
    <row r="14" spans="1:6" s="2" customFormat="1" ht="15.95" customHeight="1" x14ac:dyDescent="0.2">
      <c r="A14" s="38">
        <v>5</v>
      </c>
      <c r="B14" s="76" t="s">
        <v>7</v>
      </c>
      <c r="C14" s="55" t="str">
        <f>'Показатель 3.1'!C14</f>
        <v xml:space="preserve">Нет, не опубликован </v>
      </c>
      <c r="D14" s="41" t="s">
        <v>240</v>
      </c>
      <c r="E14" s="39">
        <f>IF(D14=D$5,'Методика  (Раздел 3)'!C$35,0)</f>
        <v>0</v>
      </c>
      <c r="F14" s="41" t="s">
        <v>184</v>
      </c>
    </row>
    <row r="15" spans="1:6" s="2" customFormat="1" ht="15.95" customHeight="1" x14ac:dyDescent="0.2">
      <c r="A15" s="38">
        <v>6</v>
      </c>
      <c r="B15" s="76" t="s">
        <v>8</v>
      </c>
      <c r="C15" s="55" t="str">
        <f>'Показатель 3.1'!C15</f>
        <v xml:space="preserve">Нет, не опубликован </v>
      </c>
      <c r="D15" s="41" t="s">
        <v>240</v>
      </c>
      <c r="E15" s="39">
        <f>IF(D15=D$5,'Методика  (Раздел 3)'!C$35,0)</f>
        <v>0</v>
      </c>
      <c r="F15" s="41" t="s">
        <v>185</v>
      </c>
    </row>
    <row r="16" spans="1:6" ht="15.95" customHeight="1" x14ac:dyDescent="0.2">
      <c r="A16" s="38">
        <v>7</v>
      </c>
      <c r="B16" s="76" t="s">
        <v>9</v>
      </c>
      <c r="C16" s="55" t="str">
        <f>'Показатель 3.1'!C16</f>
        <v xml:space="preserve">Да, опубликован </v>
      </c>
      <c r="D16" s="41" t="s">
        <v>240</v>
      </c>
      <c r="E16" s="39">
        <f>IF(D16=D$5,'Методика  (Раздел 3)'!C$35,0)</f>
        <v>0</v>
      </c>
      <c r="F16" s="41" t="s">
        <v>107</v>
      </c>
    </row>
    <row r="17" spans="1:6" ht="15.95" customHeight="1" x14ac:dyDescent="0.2">
      <c r="A17" s="38">
        <v>8</v>
      </c>
      <c r="B17" s="76" t="s">
        <v>10</v>
      </c>
      <c r="C17" s="55" t="str">
        <f>'Показатель 3.1'!C17</f>
        <v xml:space="preserve">Да, опубликован </v>
      </c>
      <c r="D17" s="41" t="s">
        <v>240</v>
      </c>
      <c r="E17" s="39">
        <f>IF(D17=D$5,'Методика  (Раздел 3)'!C$35,0)</f>
        <v>0</v>
      </c>
      <c r="F17" s="41" t="s">
        <v>108</v>
      </c>
    </row>
    <row r="18" spans="1:6" ht="15.95" customHeight="1" x14ac:dyDescent="0.2">
      <c r="A18" s="38">
        <v>9</v>
      </c>
      <c r="B18" s="76" t="s">
        <v>11</v>
      </c>
      <c r="C18" s="55" t="str">
        <f>'Показатель 3.1'!C18</f>
        <v xml:space="preserve">Да, опубликован </v>
      </c>
      <c r="D18" s="41" t="s">
        <v>240</v>
      </c>
      <c r="E18" s="39">
        <f>IF(D18=D$5,'Методика  (Раздел 3)'!C$35,0)</f>
        <v>0</v>
      </c>
      <c r="F18" s="41" t="s">
        <v>186</v>
      </c>
    </row>
    <row r="19" spans="1:6" ht="15.95" customHeight="1" x14ac:dyDescent="0.2">
      <c r="A19" s="38">
        <v>10</v>
      </c>
      <c r="B19" s="76" t="s">
        <v>12</v>
      </c>
      <c r="C19" s="55" t="str">
        <f>'Показатель 3.1'!C19</f>
        <v xml:space="preserve">Да, опубликован </v>
      </c>
      <c r="D19" s="41" t="s">
        <v>146</v>
      </c>
      <c r="E19" s="39">
        <f>IF(D19=D$5,'Методика  (Раздел 3)'!C$35,0)</f>
        <v>2</v>
      </c>
      <c r="F19" s="41" t="s">
        <v>294</v>
      </c>
    </row>
    <row r="20" spans="1:6" ht="15.95" customHeight="1" x14ac:dyDescent="0.2">
      <c r="A20" s="38">
        <v>11</v>
      </c>
      <c r="B20" s="76" t="s">
        <v>13</v>
      </c>
      <c r="C20" s="55" t="str">
        <f>'Показатель 3.1'!C20</f>
        <v xml:space="preserve">Да, опубликован </v>
      </c>
      <c r="D20" s="41" t="s">
        <v>240</v>
      </c>
      <c r="E20" s="39">
        <f>IF(D20=D$5,'Методика  (Раздел 3)'!C$35,0)</f>
        <v>0</v>
      </c>
      <c r="F20" s="41" t="s">
        <v>187</v>
      </c>
    </row>
    <row r="21" spans="1:6" ht="15.95" customHeight="1" x14ac:dyDescent="0.2">
      <c r="A21" s="38">
        <v>12</v>
      </c>
      <c r="B21" s="76" t="s">
        <v>14</v>
      </c>
      <c r="C21" s="55" t="str">
        <f>'Показатель 3.1'!C21</f>
        <v xml:space="preserve">Да, опубликован </v>
      </c>
      <c r="D21" s="41" t="s">
        <v>240</v>
      </c>
      <c r="E21" s="39">
        <f>IF(D21=D$5,'Методика  (Раздел 3)'!C$35,0)</f>
        <v>0</v>
      </c>
      <c r="F21" s="41" t="s">
        <v>232</v>
      </c>
    </row>
    <row r="22" spans="1:6" s="2" customFormat="1" ht="15.95" customHeight="1" x14ac:dyDescent="0.2">
      <c r="A22" s="38">
        <v>13</v>
      </c>
      <c r="B22" s="76" t="s">
        <v>15</v>
      </c>
      <c r="C22" s="55" t="str">
        <f>'Показатель 3.1'!C22</f>
        <v xml:space="preserve">Да, опубликован </v>
      </c>
      <c r="D22" s="41" t="s">
        <v>240</v>
      </c>
      <c r="E22" s="39">
        <f>IF(D22=D$5,'Методика  (Раздел 3)'!C$35,0)</f>
        <v>0</v>
      </c>
      <c r="F22" s="41" t="s">
        <v>188</v>
      </c>
    </row>
    <row r="23" spans="1:6" s="2" customFormat="1" ht="15.95" customHeight="1" x14ac:dyDescent="0.2">
      <c r="A23" s="38">
        <v>14</v>
      </c>
      <c r="B23" s="76" t="s">
        <v>16</v>
      </c>
      <c r="C23" s="55" t="str">
        <f>'Показатель 3.1'!C23</f>
        <v xml:space="preserve">Да, опубликован </v>
      </c>
      <c r="D23" s="41" t="s">
        <v>146</v>
      </c>
      <c r="E23" s="39">
        <f>IF(D23=D$5,'Методика  (Раздел 3)'!C$35,0)</f>
        <v>2</v>
      </c>
      <c r="F23" s="41" t="s">
        <v>189</v>
      </c>
    </row>
    <row r="24" spans="1:6" s="2" customFormat="1" ht="15.95" customHeight="1" x14ac:dyDescent="0.25">
      <c r="A24" s="38">
        <v>15</v>
      </c>
      <c r="B24" s="76" t="s">
        <v>17</v>
      </c>
      <c r="C24" s="55" t="str">
        <f>'Показатель 3.1'!C24</f>
        <v xml:space="preserve">Да, опубликован </v>
      </c>
      <c r="D24" s="41" t="s">
        <v>240</v>
      </c>
      <c r="E24" s="39">
        <f>IF(D24=D$5,'Методика  (Раздел 3)'!C$35,0)</f>
        <v>0</v>
      </c>
      <c r="F24" s="86" t="s">
        <v>384</v>
      </c>
    </row>
    <row r="25" spans="1:6" s="2" customFormat="1" ht="15.95" customHeight="1" x14ac:dyDescent="0.25">
      <c r="A25" s="38">
        <v>16</v>
      </c>
      <c r="B25" s="76" t="s">
        <v>18</v>
      </c>
      <c r="C25" s="55" t="str">
        <f>'Показатель 3.1'!C25</f>
        <v xml:space="preserve">Да, опубликован </v>
      </c>
      <c r="D25" s="41" t="s">
        <v>240</v>
      </c>
      <c r="E25" s="39">
        <f>IF(D25=D$5,'Методика  (Раздел 3)'!C$35,0)</f>
        <v>0</v>
      </c>
      <c r="F25" s="86" t="s">
        <v>246</v>
      </c>
    </row>
    <row r="26" spans="1:6" ht="15.95" customHeight="1" x14ac:dyDescent="0.2">
      <c r="A26" s="38">
        <v>17</v>
      </c>
      <c r="B26" s="76" t="s">
        <v>19</v>
      </c>
      <c r="C26" s="55" t="str">
        <f>'Показатель 3.1'!C26</f>
        <v xml:space="preserve">Да, опубликован </v>
      </c>
      <c r="D26" s="41" t="s">
        <v>240</v>
      </c>
      <c r="E26" s="39">
        <f>IF(D26=D$5,'Методика  (Раздел 3)'!C$35,0)</f>
        <v>0</v>
      </c>
      <c r="F26" s="41" t="s">
        <v>295</v>
      </c>
    </row>
    <row r="27" spans="1:6" ht="15.95" customHeight="1" x14ac:dyDescent="0.25">
      <c r="A27" s="38">
        <v>18</v>
      </c>
      <c r="B27" s="76" t="s">
        <v>20</v>
      </c>
      <c r="C27" s="55" t="str">
        <f>'Показатель 3.1'!C27</f>
        <v xml:space="preserve">Да, опубликован </v>
      </c>
      <c r="D27" s="41" t="s">
        <v>146</v>
      </c>
      <c r="E27" s="39">
        <f>IF(D27=D$5,'Методика  (Раздел 3)'!C$35,0)</f>
        <v>2</v>
      </c>
      <c r="F27" s="86" t="s">
        <v>278</v>
      </c>
    </row>
    <row r="28" spans="1:6" s="32" customFormat="1" ht="15.95" customHeight="1" x14ac:dyDescent="0.2">
      <c r="A28" s="34"/>
      <c r="B28" s="75" t="s">
        <v>21</v>
      </c>
      <c r="C28" s="35"/>
      <c r="D28" s="44"/>
      <c r="E28" s="43"/>
      <c r="F28" s="44"/>
    </row>
    <row r="29" spans="1:6" s="2" customFormat="1" ht="15.95" customHeight="1" x14ac:dyDescent="0.2">
      <c r="A29" s="38">
        <v>19</v>
      </c>
      <c r="B29" s="76" t="s">
        <v>22</v>
      </c>
      <c r="C29" s="55" t="str">
        <f>'Показатель 3.1'!C29</f>
        <v xml:space="preserve">Да, опубликован </v>
      </c>
      <c r="D29" s="41" t="s">
        <v>240</v>
      </c>
      <c r="E29" s="39">
        <f>IF(D29=D$5,'Методика  (Раздел 3)'!C$35,0)</f>
        <v>0</v>
      </c>
      <c r="F29" s="41" t="s">
        <v>95</v>
      </c>
    </row>
    <row r="30" spans="1:6" s="2" customFormat="1" ht="15.95" customHeight="1" x14ac:dyDescent="0.2">
      <c r="A30" s="38">
        <v>20</v>
      </c>
      <c r="B30" s="76" t="s">
        <v>23</v>
      </c>
      <c r="C30" s="55" t="str">
        <f>'Показатель 3.1'!C30</f>
        <v xml:space="preserve">Да, опубликован </v>
      </c>
      <c r="D30" s="41" t="s">
        <v>146</v>
      </c>
      <c r="E30" s="39">
        <f>IF(D30=D$5,'Методика  (Раздел 3)'!C$35,0)</f>
        <v>2</v>
      </c>
      <c r="F30" s="41" t="s">
        <v>386</v>
      </c>
    </row>
    <row r="31" spans="1:6" ht="15.95" customHeight="1" x14ac:dyDescent="0.2">
      <c r="A31" s="38">
        <v>21</v>
      </c>
      <c r="B31" s="76" t="s">
        <v>24</v>
      </c>
      <c r="C31" s="55" t="str">
        <f>'Показатель 3.1'!C31</f>
        <v xml:space="preserve">Да, опубликован </v>
      </c>
      <c r="D31" s="41" t="s">
        <v>240</v>
      </c>
      <c r="E31" s="39">
        <f>IF(D31=D$5,'Методика  (Раздел 3)'!C$35,0)</f>
        <v>0</v>
      </c>
      <c r="F31" s="41" t="s">
        <v>198</v>
      </c>
    </row>
    <row r="32" spans="1:6" ht="15.95" customHeight="1" x14ac:dyDescent="0.2">
      <c r="A32" s="38">
        <v>22</v>
      </c>
      <c r="B32" s="76" t="s">
        <v>25</v>
      </c>
      <c r="C32" s="55" t="str">
        <f>'Показатель 3.1'!C32</f>
        <v xml:space="preserve">Да, опубликован </v>
      </c>
      <c r="D32" s="41" t="s">
        <v>240</v>
      </c>
      <c r="E32" s="39">
        <f>IF(D32=D$5,'Методика  (Раздел 3)'!C$35,0)</f>
        <v>0</v>
      </c>
      <c r="F32" s="41" t="s">
        <v>199</v>
      </c>
    </row>
    <row r="33" spans="1:6" s="2" customFormat="1" ht="15.95" customHeight="1" x14ac:dyDescent="0.2">
      <c r="A33" s="38">
        <v>23</v>
      </c>
      <c r="B33" s="76" t="s">
        <v>26</v>
      </c>
      <c r="C33" s="55" t="str">
        <f>'Показатель 3.1'!C33</f>
        <v xml:space="preserve">Да, опубликован </v>
      </c>
      <c r="D33" s="41" t="s">
        <v>240</v>
      </c>
      <c r="E33" s="39">
        <f>IF(D33=D$5,'Методика  (Раздел 3)'!C$35,0)</f>
        <v>0</v>
      </c>
      <c r="F33" s="41" t="s">
        <v>191</v>
      </c>
    </row>
    <row r="34" spans="1:6" ht="15.95" customHeight="1" x14ac:dyDescent="0.2">
      <c r="A34" s="38">
        <v>24</v>
      </c>
      <c r="B34" s="76" t="s">
        <v>27</v>
      </c>
      <c r="C34" s="55" t="str">
        <f>'Показатель 3.1'!C34</f>
        <v xml:space="preserve">Да, опубликован </v>
      </c>
      <c r="D34" s="41" t="s">
        <v>240</v>
      </c>
      <c r="E34" s="39">
        <f>IF(D34=D$5,'Методика  (Раздел 3)'!C$35,0)</f>
        <v>0</v>
      </c>
      <c r="F34" s="61" t="s">
        <v>305</v>
      </c>
    </row>
    <row r="35" spans="1:6" s="2" customFormat="1" ht="15.95" customHeight="1" x14ac:dyDescent="0.2">
      <c r="A35" s="38">
        <v>25</v>
      </c>
      <c r="B35" s="76" t="s">
        <v>28</v>
      </c>
      <c r="C35" s="55" t="str">
        <f>'Показатель 3.1'!C35</f>
        <v xml:space="preserve">Да, опубликован </v>
      </c>
      <c r="D35" s="41" t="s">
        <v>146</v>
      </c>
      <c r="E35" s="39">
        <f>IF(D35=D$5,'Методика  (Раздел 3)'!C$35,0)</f>
        <v>2</v>
      </c>
      <c r="F35" s="41" t="s">
        <v>194</v>
      </c>
    </row>
    <row r="36" spans="1:6" ht="15.95" customHeight="1" x14ac:dyDescent="0.2">
      <c r="A36" s="38">
        <v>26</v>
      </c>
      <c r="B36" s="76" t="s">
        <v>29</v>
      </c>
      <c r="C36" s="55" t="str">
        <f>'Показатель 3.1'!C36</f>
        <v xml:space="preserve">Да, опубликован </v>
      </c>
      <c r="D36" s="41" t="s">
        <v>146</v>
      </c>
      <c r="E36" s="39">
        <f>IF(D36=D$5,'Методика  (Раздел 3)'!C$35,0)</f>
        <v>2</v>
      </c>
      <c r="F36" s="41" t="s">
        <v>195</v>
      </c>
    </row>
    <row r="37" spans="1:6" ht="15.95" customHeight="1" x14ac:dyDescent="0.2">
      <c r="A37" s="38">
        <v>27</v>
      </c>
      <c r="B37" s="76" t="s">
        <v>30</v>
      </c>
      <c r="C37" s="55" t="str">
        <f>'Показатель 3.1'!C37</f>
        <v xml:space="preserve">Да, опубликован </v>
      </c>
      <c r="D37" s="41" t="s">
        <v>240</v>
      </c>
      <c r="E37" s="39">
        <f>IF(D37=D$5,'Методика  (Раздел 3)'!C$35,0)</f>
        <v>0</v>
      </c>
      <c r="F37" s="41" t="s">
        <v>233</v>
      </c>
    </row>
    <row r="38" spans="1:6" s="2" customFormat="1" ht="15.95" customHeight="1" x14ac:dyDescent="0.2">
      <c r="A38" s="38">
        <v>28</v>
      </c>
      <c r="B38" s="76" t="s">
        <v>31</v>
      </c>
      <c r="C38" s="55" t="str">
        <f>'Показатель 3.1'!C38</f>
        <v xml:space="preserve">Да, опубликован </v>
      </c>
      <c r="D38" s="41" t="s">
        <v>240</v>
      </c>
      <c r="E38" s="39">
        <f>IF(D38=D$5,'Методика  (Раздел 3)'!C$35,0)</f>
        <v>0</v>
      </c>
      <c r="F38" s="41" t="s">
        <v>307</v>
      </c>
    </row>
    <row r="39" spans="1:6" s="2" customFormat="1" ht="15.95" customHeight="1" x14ac:dyDescent="0.2">
      <c r="A39" s="38">
        <v>29</v>
      </c>
      <c r="B39" s="76" t="s">
        <v>32</v>
      </c>
      <c r="C39" s="55" t="str">
        <f>'Показатель 3.1'!C39</f>
        <v xml:space="preserve">Нет, не опубликован </v>
      </c>
      <c r="D39" s="41" t="s">
        <v>240</v>
      </c>
      <c r="E39" s="39">
        <f>IF(D39=D$5,'Методика  (Раздел 3)'!C$35,0)</f>
        <v>0</v>
      </c>
      <c r="F39" s="41" t="s">
        <v>113</v>
      </c>
    </row>
    <row r="40" spans="1:6" s="32" customFormat="1" ht="15.95" customHeight="1" x14ac:dyDescent="0.2">
      <c r="A40" s="34"/>
      <c r="B40" s="75" t="s">
        <v>33</v>
      </c>
      <c r="C40" s="44"/>
      <c r="D40" s="44"/>
      <c r="E40" s="43"/>
      <c r="F40" s="44"/>
    </row>
    <row r="41" spans="1:6" s="2" customFormat="1" ht="15.95" customHeight="1" x14ac:dyDescent="0.2">
      <c r="A41" s="46">
        <v>30</v>
      </c>
      <c r="B41" s="76" t="s">
        <v>34</v>
      </c>
      <c r="C41" s="55" t="str">
        <f>'Показатель 3.1'!C41</f>
        <v xml:space="preserve">Да, опубликован </v>
      </c>
      <c r="D41" s="41" t="s">
        <v>146</v>
      </c>
      <c r="E41" s="39">
        <f>IF(D41=D$5,'Методика  (Раздел 3)'!C$35,0)</f>
        <v>2</v>
      </c>
      <c r="F41" s="41" t="s">
        <v>122</v>
      </c>
    </row>
    <row r="42" spans="1:6" s="2" customFormat="1" ht="15.95" customHeight="1" x14ac:dyDescent="0.2">
      <c r="A42" s="46">
        <v>31</v>
      </c>
      <c r="B42" s="76" t="s">
        <v>35</v>
      </c>
      <c r="C42" s="55" t="str">
        <f>'Показатель 3.1'!C42</f>
        <v xml:space="preserve">Да, опубликован </v>
      </c>
      <c r="D42" s="41" t="s">
        <v>240</v>
      </c>
      <c r="E42" s="39">
        <f>IF(D42=D$5,'Методика  (Раздел 3)'!C$35,0)</f>
        <v>0</v>
      </c>
      <c r="F42" s="41" t="s">
        <v>309</v>
      </c>
    </row>
    <row r="43" spans="1:6" s="2" customFormat="1" ht="15.95" customHeight="1" x14ac:dyDescent="0.2">
      <c r="A43" s="46">
        <v>32</v>
      </c>
      <c r="B43" s="76" t="s">
        <v>36</v>
      </c>
      <c r="C43" s="55" t="str">
        <f>'Показатель 3.1'!C43</f>
        <v xml:space="preserve">Да, опубликован </v>
      </c>
      <c r="D43" s="41" t="s">
        <v>146</v>
      </c>
      <c r="E43" s="39">
        <f>IF(D43=D$5,'Методика  (Раздел 3)'!C$35,0)</f>
        <v>2</v>
      </c>
      <c r="F43" s="41" t="s">
        <v>200</v>
      </c>
    </row>
    <row r="44" spans="1:6" ht="15.95" customHeight="1" x14ac:dyDescent="0.2">
      <c r="A44" s="46">
        <v>33</v>
      </c>
      <c r="B44" s="76" t="s">
        <v>37</v>
      </c>
      <c r="C44" s="55" t="str">
        <f>'Показатель 3.1'!C44</f>
        <v xml:space="preserve">Да, опубликован </v>
      </c>
      <c r="D44" s="41" t="s">
        <v>240</v>
      </c>
      <c r="E44" s="39">
        <f>IF(D44=D$5,'Методика  (Раздел 3)'!C$35,0)</f>
        <v>0</v>
      </c>
      <c r="F44" s="41" t="s">
        <v>115</v>
      </c>
    </row>
    <row r="45" spans="1:6" s="2" customFormat="1" ht="15.95" customHeight="1" x14ac:dyDescent="0.2">
      <c r="A45" s="46">
        <v>34</v>
      </c>
      <c r="B45" s="76" t="s">
        <v>38</v>
      </c>
      <c r="C45" s="55" t="str">
        <f>'Показатель 3.1'!C45</f>
        <v xml:space="preserve">Да, опубликован </v>
      </c>
      <c r="D45" s="41" t="s">
        <v>240</v>
      </c>
      <c r="E45" s="39">
        <f>IF(D45=D$5,'Методика  (Раздел 3)'!C$35,0)</f>
        <v>0</v>
      </c>
      <c r="F45" s="41" t="s">
        <v>310</v>
      </c>
    </row>
    <row r="46" spans="1:6" s="2" customFormat="1" ht="15.95" customHeight="1" x14ac:dyDescent="0.2">
      <c r="A46" s="46">
        <v>35</v>
      </c>
      <c r="B46" s="76" t="s">
        <v>39</v>
      </c>
      <c r="C46" s="55" t="str">
        <f>'Показатель 3.1'!C46</f>
        <v xml:space="preserve">Да, опубликован </v>
      </c>
      <c r="D46" s="41" t="s">
        <v>240</v>
      </c>
      <c r="E46" s="39">
        <f>IF(D46=D$5,'Методика  (Раздел 3)'!C$35,0)</f>
        <v>0</v>
      </c>
      <c r="F46" s="41" t="s">
        <v>282</v>
      </c>
    </row>
    <row r="47" spans="1:6" s="32" customFormat="1" ht="15.95" customHeight="1" x14ac:dyDescent="0.2">
      <c r="A47" s="34"/>
      <c r="B47" s="75" t="s">
        <v>40</v>
      </c>
      <c r="C47" s="35"/>
      <c r="D47" s="44"/>
      <c r="E47" s="43"/>
      <c r="F47" s="44"/>
    </row>
    <row r="48" spans="1:6" ht="15.95" customHeight="1" x14ac:dyDescent="0.2">
      <c r="A48" s="38">
        <v>36</v>
      </c>
      <c r="B48" s="76" t="s">
        <v>41</v>
      </c>
      <c r="C48" s="55" t="str">
        <f>'Показатель 3.1'!C48</f>
        <v xml:space="preserve">Да, опубликован </v>
      </c>
      <c r="D48" s="41" t="s">
        <v>240</v>
      </c>
      <c r="E48" s="39">
        <f>IF(D48=D$5,'Методика  (Раздел 3)'!C$35,0)</f>
        <v>0</v>
      </c>
      <c r="F48" s="41" t="s">
        <v>251</v>
      </c>
    </row>
    <row r="49" spans="1:6" s="2" customFormat="1" ht="15.95" customHeight="1" x14ac:dyDescent="0.2">
      <c r="A49" s="38">
        <v>37</v>
      </c>
      <c r="B49" s="76" t="s">
        <v>42</v>
      </c>
      <c r="C49" s="55" t="str">
        <f>'Показатель 3.1'!C49</f>
        <v xml:space="preserve">Нет, не опубликован </v>
      </c>
      <c r="D49" s="41" t="s">
        <v>240</v>
      </c>
      <c r="E49" s="39">
        <f>IF(D49=D$5,'Методика  (Раздел 3)'!C$35,0)</f>
        <v>0</v>
      </c>
      <c r="F49" s="41" t="s">
        <v>201</v>
      </c>
    </row>
    <row r="50" spans="1:6" s="2" customFormat="1" ht="15.95" customHeight="1" x14ac:dyDescent="0.2">
      <c r="A50" s="38">
        <v>38</v>
      </c>
      <c r="B50" s="76" t="s">
        <v>43</v>
      </c>
      <c r="C50" s="55" t="str">
        <f>'Показатель 3.1'!C50</f>
        <v xml:space="preserve">Нет, не опубликован </v>
      </c>
      <c r="D50" s="41" t="s">
        <v>240</v>
      </c>
      <c r="E50" s="39">
        <f>IF(D50=D$5,'Методика  (Раздел 3)'!C$35,0)</f>
        <v>0</v>
      </c>
      <c r="F50" s="41" t="s">
        <v>234</v>
      </c>
    </row>
    <row r="51" spans="1:6" s="2" customFormat="1" ht="15.95" customHeight="1" x14ac:dyDescent="0.2">
      <c r="A51" s="38">
        <v>39</v>
      </c>
      <c r="B51" s="76" t="s">
        <v>44</v>
      </c>
      <c r="C51" s="55" t="str">
        <f>'Показатель 3.1'!C51</f>
        <v xml:space="preserve">Да, опубликован </v>
      </c>
      <c r="D51" s="41" t="s">
        <v>240</v>
      </c>
      <c r="E51" s="39">
        <f>IF(D51=D$5,'Методика  (Раздел 3)'!C$35,0)</f>
        <v>0</v>
      </c>
      <c r="F51" s="41" t="s">
        <v>313</v>
      </c>
    </row>
    <row r="52" spans="1:6" ht="15.95" customHeight="1" x14ac:dyDescent="0.2">
      <c r="A52" s="38">
        <v>40</v>
      </c>
      <c r="B52" s="76" t="s">
        <v>45</v>
      </c>
      <c r="C52" s="55" t="str">
        <f>'Показатель 3.1'!C52</f>
        <v xml:space="preserve">Да, опубликован </v>
      </c>
      <c r="D52" s="41" t="s">
        <v>240</v>
      </c>
      <c r="E52" s="39">
        <f>IF(D52=D$5,'Методика  (Раздел 3)'!C$35,0)</f>
        <v>0</v>
      </c>
      <c r="F52" s="41" t="s">
        <v>116</v>
      </c>
    </row>
    <row r="53" spans="1:6" s="2" customFormat="1" ht="15.95" customHeight="1" x14ac:dyDescent="0.2">
      <c r="A53" s="38">
        <v>41</v>
      </c>
      <c r="B53" s="76" t="s">
        <v>46</v>
      </c>
      <c r="C53" s="55" t="str">
        <f>'Показатель 3.1'!C53</f>
        <v xml:space="preserve">Нет, не опубликован </v>
      </c>
      <c r="D53" s="41" t="s">
        <v>240</v>
      </c>
      <c r="E53" s="39">
        <f>IF(D53=D$5,'Методика  (Раздел 3)'!C$35,0)</f>
        <v>0</v>
      </c>
      <c r="F53" s="41" t="s">
        <v>202</v>
      </c>
    </row>
    <row r="54" spans="1:6" ht="15.95" customHeight="1" x14ac:dyDescent="0.2">
      <c r="A54" s="38">
        <v>42</v>
      </c>
      <c r="B54" s="76" t="s">
        <v>47</v>
      </c>
      <c r="C54" s="55" t="str">
        <f>'Показатель 3.1'!C54</f>
        <v xml:space="preserve">Да, опубликован </v>
      </c>
      <c r="D54" s="41" t="s">
        <v>240</v>
      </c>
      <c r="E54" s="39">
        <f>IF(D54=D$5,'Методика  (Раздел 3)'!C$35,0)</f>
        <v>0</v>
      </c>
      <c r="F54" s="61" t="s">
        <v>315</v>
      </c>
    </row>
    <row r="55" spans="1:6" s="32" customFormat="1" ht="15.95" customHeight="1" x14ac:dyDescent="0.2">
      <c r="A55" s="34"/>
      <c r="B55" s="75" t="s">
        <v>48</v>
      </c>
      <c r="C55" s="35"/>
      <c r="D55" s="44"/>
      <c r="E55" s="43"/>
      <c r="F55" s="44"/>
    </row>
    <row r="56" spans="1:6" s="2" customFormat="1" ht="15.95" customHeight="1" x14ac:dyDescent="0.2">
      <c r="A56" s="38">
        <v>43</v>
      </c>
      <c r="B56" s="76" t="s">
        <v>49</v>
      </c>
      <c r="C56" s="55" t="str">
        <f>'Показатель 3.1'!C56</f>
        <v xml:space="preserve">Да, опубликован </v>
      </c>
      <c r="D56" s="41" t="s">
        <v>146</v>
      </c>
      <c r="E56" s="39">
        <f>IF(D56=D$5,'Методика  (Раздел 3)'!C$35,0)</f>
        <v>2</v>
      </c>
      <c r="F56" s="61" t="s">
        <v>316</v>
      </c>
    </row>
    <row r="57" spans="1:6" ht="15.95" customHeight="1" x14ac:dyDescent="0.2">
      <c r="A57" s="38">
        <v>44</v>
      </c>
      <c r="B57" s="76" t="s">
        <v>50</v>
      </c>
      <c r="C57" s="55" t="str">
        <f>'Показатель 3.1'!C57</f>
        <v xml:space="preserve">Да, опубликован </v>
      </c>
      <c r="D57" s="41" t="s">
        <v>240</v>
      </c>
      <c r="E57" s="39">
        <f>IF(D57=D$5,'Методика  (Раздел 3)'!C$35,0)</f>
        <v>0</v>
      </c>
      <c r="F57" s="41" t="s">
        <v>203</v>
      </c>
    </row>
    <row r="58" spans="1:6" ht="15.95" customHeight="1" x14ac:dyDescent="0.2">
      <c r="A58" s="38">
        <v>45</v>
      </c>
      <c r="B58" s="76" t="s">
        <v>51</v>
      </c>
      <c r="C58" s="55" t="str">
        <f>'Показатель 3.1'!C58</f>
        <v xml:space="preserve">Да, опубликован </v>
      </c>
      <c r="D58" s="41" t="s">
        <v>240</v>
      </c>
      <c r="E58" s="39">
        <f>IF(D58=D$5,'Методика  (Раздел 3)'!C$35,0)</f>
        <v>0</v>
      </c>
      <c r="F58" s="41" t="s">
        <v>204</v>
      </c>
    </row>
    <row r="59" spans="1:6" s="2" customFormat="1" ht="15.95" customHeight="1" x14ac:dyDescent="0.2">
      <c r="A59" s="38">
        <v>46</v>
      </c>
      <c r="B59" s="76" t="s">
        <v>52</v>
      </c>
      <c r="C59" s="55" t="str">
        <f>'Показатель 3.1'!C59</f>
        <v xml:space="preserve">Нет, не опубликован </v>
      </c>
      <c r="D59" s="41" t="s">
        <v>240</v>
      </c>
      <c r="E59" s="39">
        <f>IF(D59=D$5,'Методика  (Раздел 3)'!C$35,0)</f>
        <v>0</v>
      </c>
      <c r="F59" s="41" t="s">
        <v>117</v>
      </c>
    </row>
    <row r="60" spans="1:6" ht="15.95" customHeight="1" x14ac:dyDescent="0.2">
      <c r="A60" s="38">
        <v>47</v>
      </c>
      <c r="B60" s="76" t="s">
        <v>53</v>
      </c>
      <c r="C60" s="55" t="str">
        <f>'Показатель 3.1'!C60</f>
        <v xml:space="preserve">Да, опубликован </v>
      </c>
      <c r="D60" s="41" t="s">
        <v>240</v>
      </c>
      <c r="E60" s="39">
        <f>IF(D60=D$5,'Методика  (Раздел 3)'!C$35,0)</f>
        <v>0</v>
      </c>
      <c r="F60" s="41" t="s">
        <v>318</v>
      </c>
    </row>
    <row r="61" spans="1:6" ht="15.95" customHeight="1" x14ac:dyDescent="0.2">
      <c r="A61" s="38">
        <v>48</v>
      </c>
      <c r="B61" s="76" t="s">
        <v>54</v>
      </c>
      <c r="C61" s="55" t="str">
        <f>'Показатель 3.1'!C61</f>
        <v xml:space="preserve">Да, опубликован </v>
      </c>
      <c r="D61" s="41" t="s">
        <v>240</v>
      </c>
      <c r="E61" s="39">
        <f>IF(D61=D$5,'Методика  (Раздел 3)'!C$35,0)</f>
        <v>0</v>
      </c>
      <c r="F61" s="41" t="s">
        <v>319</v>
      </c>
    </row>
    <row r="62" spans="1:6" s="2" customFormat="1" ht="15.95" customHeight="1" x14ac:dyDescent="0.2">
      <c r="A62" s="38">
        <v>49</v>
      </c>
      <c r="B62" s="76" t="s">
        <v>55</v>
      </c>
      <c r="C62" s="55" t="str">
        <f>'Показатель 3.1'!C62</f>
        <v xml:space="preserve">Да, опубликован </v>
      </c>
      <c r="D62" s="41" t="s">
        <v>240</v>
      </c>
      <c r="E62" s="39">
        <f>IF(D62=D$5,'Методика  (Раздел 3)'!C$35,0)</f>
        <v>0</v>
      </c>
      <c r="F62" s="61" t="s">
        <v>322</v>
      </c>
    </row>
    <row r="63" spans="1:6" ht="15.95" customHeight="1" x14ac:dyDescent="0.2">
      <c r="A63" s="38">
        <v>50</v>
      </c>
      <c r="B63" s="76" t="s">
        <v>56</v>
      </c>
      <c r="C63" s="55" t="str">
        <f>'Показатель 3.1'!C63</f>
        <v xml:space="preserve">Да, опубликован </v>
      </c>
      <c r="D63" s="41" t="s">
        <v>146</v>
      </c>
      <c r="E63" s="39">
        <f>IF(D63=D$5,'Методика  (Раздел 3)'!C$35,0)</f>
        <v>2</v>
      </c>
      <c r="F63" s="61" t="s">
        <v>206</v>
      </c>
    </row>
    <row r="64" spans="1:6" ht="15.95" customHeight="1" x14ac:dyDescent="0.2">
      <c r="A64" s="38">
        <v>51</v>
      </c>
      <c r="B64" s="76" t="s">
        <v>57</v>
      </c>
      <c r="C64" s="55" t="str">
        <f>'Показатель 3.1'!C64</f>
        <v xml:space="preserve">Да, опубликован </v>
      </c>
      <c r="D64" s="41" t="s">
        <v>240</v>
      </c>
      <c r="E64" s="39">
        <f>IF(D64=D$5,'Методика  (Раздел 3)'!C$35,0)</f>
        <v>0</v>
      </c>
      <c r="F64" s="41" t="s">
        <v>326</v>
      </c>
    </row>
    <row r="65" spans="1:6" s="2" customFormat="1" ht="15.95" customHeight="1" x14ac:dyDescent="0.2">
      <c r="A65" s="38">
        <v>52</v>
      </c>
      <c r="B65" s="76" t="s">
        <v>58</v>
      </c>
      <c r="C65" s="55" t="str">
        <f>'Показатель 3.1'!C65</f>
        <v xml:space="preserve">Да, опубликован </v>
      </c>
      <c r="D65" s="41" t="s">
        <v>146</v>
      </c>
      <c r="E65" s="39">
        <f>IF(D65=D$5,'Методика  (Раздел 3)'!C$35,0)</f>
        <v>2</v>
      </c>
      <c r="F65" s="61" t="s">
        <v>208</v>
      </c>
    </row>
    <row r="66" spans="1:6" s="2" customFormat="1" ht="15.95" customHeight="1" x14ac:dyDescent="0.2">
      <c r="A66" s="38">
        <v>53</v>
      </c>
      <c r="B66" s="76" t="s">
        <v>59</v>
      </c>
      <c r="C66" s="55" t="str">
        <f>'Показатель 3.1'!C66</f>
        <v xml:space="preserve">Да, опубликован </v>
      </c>
      <c r="D66" s="41" t="s">
        <v>240</v>
      </c>
      <c r="E66" s="39">
        <f>IF(D66=D$5,'Методика  (Раздел 3)'!C$35,0)</f>
        <v>0</v>
      </c>
      <c r="F66" s="41" t="s">
        <v>209</v>
      </c>
    </row>
    <row r="67" spans="1:6" s="2" customFormat="1" ht="15.95" customHeight="1" x14ac:dyDescent="0.2">
      <c r="A67" s="38">
        <v>54</v>
      </c>
      <c r="B67" s="76" t="s">
        <v>60</v>
      </c>
      <c r="C67" s="55" t="str">
        <f>'Показатель 3.1'!C67</f>
        <v xml:space="preserve">Да, опубликован </v>
      </c>
      <c r="D67" s="41" t="s">
        <v>240</v>
      </c>
      <c r="E67" s="39">
        <f>IF(D67=D$5,'Методика  (Раздел 3)'!C$35,0)</f>
        <v>0</v>
      </c>
      <c r="F67" s="41" t="s">
        <v>210</v>
      </c>
    </row>
    <row r="68" spans="1:6" s="2" customFormat="1" ht="15.95" customHeight="1" x14ac:dyDescent="0.2">
      <c r="A68" s="38">
        <v>55</v>
      </c>
      <c r="B68" s="76" t="s">
        <v>61</v>
      </c>
      <c r="C68" s="55" t="str">
        <f>'Показатель 3.1'!C68</f>
        <v xml:space="preserve">Да, опубликован </v>
      </c>
      <c r="D68" s="41" t="s">
        <v>240</v>
      </c>
      <c r="E68" s="39">
        <f>IF(D68=D$5,'Методика  (Раздел 3)'!C$35,0)</f>
        <v>0</v>
      </c>
      <c r="F68" s="41" t="s">
        <v>337</v>
      </c>
    </row>
    <row r="69" spans="1:6" s="2" customFormat="1" ht="15.95" customHeight="1" x14ac:dyDescent="0.2">
      <c r="A69" s="38">
        <v>56</v>
      </c>
      <c r="B69" s="76" t="s">
        <v>62</v>
      </c>
      <c r="C69" s="55" t="str">
        <f>'Показатель 3.1'!C69</f>
        <v xml:space="preserve">Да, опубликован </v>
      </c>
      <c r="D69" s="41" t="s">
        <v>240</v>
      </c>
      <c r="E69" s="39">
        <f>IF(D69=D$5,'Методика  (Раздел 3)'!C$35,0)</f>
        <v>0</v>
      </c>
      <c r="F69" s="41" t="s">
        <v>211</v>
      </c>
    </row>
    <row r="70" spans="1:6" s="32" customFormat="1" ht="15.95" customHeight="1" x14ac:dyDescent="0.2">
      <c r="A70" s="34"/>
      <c r="B70" s="75" t="s">
        <v>63</v>
      </c>
      <c r="C70" s="35"/>
      <c r="D70" s="44"/>
      <c r="E70" s="43"/>
      <c r="F70" s="44"/>
    </row>
    <row r="71" spans="1:6" ht="15.95" customHeight="1" x14ac:dyDescent="0.2">
      <c r="A71" s="38">
        <v>57</v>
      </c>
      <c r="B71" s="76" t="s">
        <v>64</v>
      </c>
      <c r="C71" s="55" t="str">
        <f>'Показатель 3.1'!C71</f>
        <v xml:space="preserve">Да, опубликован </v>
      </c>
      <c r="D71" s="41" t="s">
        <v>240</v>
      </c>
      <c r="E71" s="39">
        <f>IF(D71=D$5,'Методика  (Раздел 3)'!C$35,0)</f>
        <v>0</v>
      </c>
      <c r="F71" s="41" t="s">
        <v>213</v>
      </c>
    </row>
    <row r="72" spans="1:6" s="2" customFormat="1" ht="15.95" customHeight="1" x14ac:dyDescent="0.2">
      <c r="A72" s="38">
        <v>58</v>
      </c>
      <c r="B72" s="76" t="s">
        <v>65</v>
      </c>
      <c r="C72" s="55" t="str">
        <f>'Показатель 3.1'!C72</f>
        <v xml:space="preserve">Да, опубликован </v>
      </c>
      <c r="D72" s="41" t="s">
        <v>146</v>
      </c>
      <c r="E72" s="39">
        <f>IF(D72=D$5,'Методика  (Раздел 3)'!C$35,0)</f>
        <v>2</v>
      </c>
      <c r="F72" s="41" t="s">
        <v>214</v>
      </c>
    </row>
    <row r="73" spans="1:6" s="2" customFormat="1" ht="15.95" customHeight="1" x14ac:dyDescent="0.2">
      <c r="A73" s="38">
        <v>59</v>
      </c>
      <c r="B73" s="76" t="s">
        <v>66</v>
      </c>
      <c r="C73" s="55" t="str">
        <f>'Показатель 3.1'!C73</f>
        <v xml:space="preserve">Да, опубликован </v>
      </c>
      <c r="D73" s="41" t="s">
        <v>240</v>
      </c>
      <c r="E73" s="39">
        <f>IF(D73=D$5,'Методика  (Раздел 3)'!C$35,0)</f>
        <v>0</v>
      </c>
      <c r="F73" s="41" t="s">
        <v>215</v>
      </c>
    </row>
    <row r="74" spans="1:6" s="2" customFormat="1" ht="15.95" customHeight="1" x14ac:dyDescent="0.2">
      <c r="A74" s="38">
        <v>60</v>
      </c>
      <c r="B74" s="76" t="s">
        <v>67</v>
      </c>
      <c r="C74" s="55" t="str">
        <f>'Показатель 3.1'!C74</f>
        <v xml:space="preserve">Да, опубликован </v>
      </c>
      <c r="D74" s="41" t="s">
        <v>146</v>
      </c>
      <c r="E74" s="39">
        <f>IF(D74=D$5,'Методика  (Раздел 3)'!C$35,0)</f>
        <v>2</v>
      </c>
      <c r="F74" s="41" t="s">
        <v>216</v>
      </c>
    </row>
    <row r="75" spans="1:6" s="2" customFormat="1" ht="15.95" customHeight="1" x14ac:dyDescent="0.2">
      <c r="A75" s="38">
        <v>61</v>
      </c>
      <c r="B75" s="76" t="s">
        <v>68</v>
      </c>
      <c r="C75" s="55" t="str">
        <f>'Показатель 3.1'!C75</f>
        <v xml:space="preserve">Да, опубликован </v>
      </c>
      <c r="D75" s="41" t="s">
        <v>146</v>
      </c>
      <c r="E75" s="39">
        <f>IF(D75=D$5,'Методика  (Раздел 3)'!C$35,0)</f>
        <v>2</v>
      </c>
      <c r="F75" s="61" t="s">
        <v>276</v>
      </c>
    </row>
    <row r="76" spans="1:6" s="2" customFormat="1" ht="15.95" customHeight="1" x14ac:dyDescent="0.2">
      <c r="A76" s="38">
        <v>62</v>
      </c>
      <c r="B76" s="76" t="s">
        <v>69</v>
      </c>
      <c r="C76" s="55" t="str">
        <f>'Показатель 3.1'!C76</f>
        <v xml:space="preserve">Да, опубликован </v>
      </c>
      <c r="D76" s="41" t="s">
        <v>240</v>
      </c>
      <c r="E76" s="39">
        <f>IF(D76=D$5,'Методика  (Раздел 3)'!C$35,0)</f>
        <v>0</v>
      </c>
      <c r="F76" s="41" t="s">
        <v>342</v>
      </c>
    </row>
    <row r="77" spans="1:6" s="32" customFormat="1" ht="15.95" customHeight="1" x14ac:dyDescent="0.2">
      <c r="A77" s="34"/>
      <c r="B77" s="75" t="s">
        <v>70</v>
      </c>
      <c r="C77" s="35"/>
      <c r="D77" s="44"/>
      <c r="E77" s="43"/>
      <c r="F77" s="44"/>
    </row>
    <row r="78" spans="1:6" s="2" customFormat="1" ht="15.95" customHeight="1" x14ac:dyDescent="0.2">
      <c r="A78" s="38">
        <v>63</v>
      </c>
      <c r="B78" s="76" t="s">
        <v>71</v>
      </c>
      <c r="C78" s="55" t="str">
        <f>'Показатель 3.1'!C78</f>
        <v xml:space="preserve">Нет, не опубликован </v>
      </c>
      <c r="D78" s="41" t="s">
        <v>240</v>
      </c>
      <c r="E78" s="39">
        <f>IF(D78=D$5,'Методика  (Раздел 3)'!C$35,0)</f>
        <v>0</v>
      </c>
      <c r="F78" s="61" t="s">
        <v>346</v>
      </c>
    </row>
    <row r="79" spans="1:6" s="2" customFormat="1" ht="15.95" customHeight="1" x14ac:dyDescent="0.2">
      <c r="A79" s="38">
        <v>64</v>
      </c>
      <c r="B79" s="76" t="s">
        <v>72</v>
      </c>
      <c r="C79" s="55" t="str">
        <f>'Показатель 3.1'!C79</f>
        <v xml:space="preserve">Да, опубликован </v>
      </c>
      <c r="D79" s="41" t="s">
        <v>240</v>
      </c>
      <c r="E79" s="39">
        <f>IF(D79=D$5,'Методика  (Раздел 3)'!C$35,0)</f>
        <v>0</v>
      </c>
      <c r="F79" s="61" t="s">
        <v>347</v>
      </c>
    </row>
    <row r="80" spans="1:6" s="2" customFormat="1" ht="15.95" customHeight="1" x14ac:dyDescent="0.2">
      <c r="A80" s="38">
        <v>65</v>
      </c>
      <c r="B80" s="76" t="s">
        <v>73</v>
      </c>
      <c r="C80" s="55" t="str">
        <f>'Показатель 3.1'!C80</f>
        <v xml:space="preserve">Нет, не опубликован </v>
      </c>
      <c r="D80" s="41" t="s">
        <v>240</v>
      </c>
      <c r="E80" s="39">
        <f>IF(D80=D$5,'Методика  (Раздел 3)'!C$35,0)</f>
        <v>0</v>
      </c>
      <c r="F80" s="41" t="s">
        <v>217</v>
      </c>
    </row>
    <row r="81" spans="1:6" ht="15.95" customHeight="1" x14ac:dyDescent="0.2">
      <c r="A81" s="38">
        <v>66</v>
      </c>
      <c r="B81" s="76" t="s">
        <v>74</v>
      </c>
      <c r="C81" s="55" t="str">
        <f>'Показатель 3.1'!C81</f>
        <v xml:space="preserve">Да, опубликован </v>
      </c>
      <c r="D81" s="41" t="s">
        <v>240</v>
      </c>
      <c r="E81" s="39">
        <f>IF(D81=D$5,'Методика  (Раздел 3)'!C$35,0)</f>
        <v>0</v>
      </c>
      <c r="F81" s="41" t="s">
        <v>219</v>
      </c>
    </row>
    <row r="82" spans="1:6" ht="15.95" customHeight="1" x14ac:dyDescent="0.2">
      <c r="A82" s="38">
        <v>67</v>
      </c>
      <c r="B82" s="76" t="s">
        <v>75</v>
      </c>
      <c r="C82" s="55" t="str">
        <f>'Показатель 3.1'!C82</f>
        <v xml:space="preserve">Да, опубликован </v>
      </c>
      <c r="D82" s="41" t="s">
        <v>240</v>
      </c>
      <c r="E82" s="39">
        <f>IF(D82=D$5,'Методика  (Раздел 3)'!C$35,0)</f>
        <v>0</v>
      </c>
      <c r="F82" s="41" t="s">
        <v>220</v>
      </c>
    </row>
    <row r="83" spans="1:6" s="2" customFormat="1" ht="15.95" customHeight="1" x14ac:dyDescent="0.2">
      <c r="A83" s="38">
        <v>68</v>
      </c>
      <c r="B83" s="76" t="s">
        <v>76</v>
      </c>
      <c r="C83" s="55" t="str">
        <f>'Показатель 3.1'!C83</f>
        <v xml:space="preserve">Нет, не опубликован </v>
      </c>
      <c r="D83" s="41" t="s">
        <v>240</v>
      </c>
      <c r="E83" s="39">
        <f>IF(D83=D$5,'Методика  (Раздел 3)'!C$35,0)</f>
        <v>0</v>
      </c>
      <c r="F83" s="41" t="s">
        <v>119</v>
      </c>
    </row>
    <row r="84" spans="1:6" s="2" customFormat="1" ht="15.95" customHeight="1" x14ac:dyDescent="0.2">
      <c r="A84" s="38">
        <v>69</v>
      </c>
      <c r="B84" s="76" t="s">
        <v>77</v>
      </c>
      <c r="C84" s="55" t="str">
        <f>'Показатель 3.1'!C84</f>
        <v xml:space="preserve">Да, опубликован </v>
      </c>
      <c r="D84" s="41" t="s">
        <v>146</v>
      </c>
      <c r="E84" s="39">
        <f>IF(D84=D$5,'Методика  (Раздел 3)'!C$35,0)</f>
        <v>2</v>
      </c>
      <c r="F84" s="41" t="s">
        <v>221</v>
      </c>
    </row>
    <row r="85" spans="1:6" s="2" customFormat="1" ht="15.95" customHeight="1" x14ac:dyDescent="0.2">
      <c r="A85" s="38">
        <v>70</v>
      </c>
      <c r="B85" s="76" t="s">
        <v>78</v>
      </c>
      <c r="C85" s="55" t="str">
        <f>'Показатель 3.1'!C85</f>
        <v xml:space="preserve">Да, опубликован </v>
      </c>
      <c r="D85" s="41" t="s">
        <v>146</v>
      </c>
      <c r="E85" s="39">
        <f>IF(D85=D$5,'Методика  (Раздел 3)'!C$35,0)</f>
        <v>2</v>
      </c>
      <c r="F85" s="41" t="s">
        <v>393</v>
      </c>
    </row>
    <row r="86" spans="1:6" s="2" customFormat="1" ht="15.95" customHeight="1" x14ac:dyDescent="0.2">
      <c r="A86" s="38">
        <v>71</v>
      </c>
      <c r="B86" s="76" t="s">
        <v>79</v>
      </c>
      <c r="C86" s="55" t="str">
        <f>'Показатель 3.1'!C86</f>
        <v xml:space="preserve">Да, опубликован </v>
      </c>
      <c r="D86" s="41" t="s">
        <v>240</v>
      </c>
      <c r="E86" s="39">
        <f>IF(D86=D$5,'Методика  (Раздел 3)'!C$35,0)</f>
        <v>0</v>
      </c>
      <c r="F86" s="41" t="s">
        <v>222</v>
      </c>
    </row>
    <row r="87" spans="1:6" s="2" customFormat="1" ht="15.95" customHeight="1" x14ac:dyDescent="0.2">
      <c r="A87" s="38">
        <v>72</v>
      </c>
      <c r="B87" s="76" t="s">
        <v>80</v>
      </c>
      <c r="C87" s="55" t="str">
        <f>'Показатель 3.1'!C87</f>
        <v xml:space="preserve">Да, опубликован </v>
      </c>
      <c r="D87" s="41" t="s">
        <v>240</v>
      </c>
      <c r="E87" s="39">
        <f>IF(D87=D$5,'Методика  (Раздел 3)'!C$35,0)</f>
        <v>0</v>
      </c>
      <c r="F87" s="41" t="s">
        <v>223</v>
      </c>
    </row>
    <row r="88" spans="1:6" s="2" customFormat="1" ht="15.95" customHeight="1" x14ac:dyDescent="0.2">
      <c r="A88" s="38">
        <v>73</v>
      </c>
      <c r="B88" s="76" t="s">
        <v>81</v>
      </c>
      <c r="C88" s="55" t="str">
        <f>'Показатель 3.1'!C88</f>
        <v xml:space="preserve">Да, опубликован </v>
      </c>
      <c r="D88" s="41" t="s">
        <v>146</v>
      </c>
      <c r="E88" s="39">
        <f>IF(D88=D$5,'Методика  (Раздел 3)'!C$35,0)</f>
        <v>2</v>
      </c>
      <c r="F88" s="61" t="s">
        <v>351</v>
      </c>
    </row>
    <row r="89" spans="1:6" s="2" customFormat="1" ht="15.95" customHeight="1" x14ac:dyDescent="0.2">
      <c r="A89" s="38">
        <v>74</v>
      </c>
      <c r="B89" s="76" t="s">
        <v>82</v>
      </c>
      <c r="C89" s="55" t="str">
        <f>'Показатель 3.1'!C89</f>
        <v xml:space="preserve">Да, опубликован </v>
      </c>
      <c r="D89" s="41" t="s">
        <v>146</v>
      </c>
      <c r="E89" s="39">
        <f>IF(D89=D$5,'Методика  (Раздел 3)'!C$35,0)</f>
        <v>2</v>
      </c>
      <c r="F89" s="61" t="s">
        <v>224</v>
      </c>
    </row>
    <row r="90" spans="1:6" s="32" customFormat="1" ht="15.95" customHeight="1" x14ac:dyDescent="0.2">
      <c r="A90" s="34"/>
      <c r="B90" s="75" t="s">
        <v>83</v>
      </c>
      <c r="C90" s="35"/>
      <c r="D90" s="44"/>
      <c r="E90" s="43"/>
      <c r="F90" s="44"/>
    </row>
    <row r="91" spans="1:6" s="2" customFormat="1" ht="15.95" customHeight="1" x14ac:dyDescent="0.2">
      <c r="A91" s="38">
        <v>75</v>
      </c>
      <c r="B91" s="76" t="s">
        <v>84</v>
      </c>
      <c r="C91" s="55" t="str">
        <f>'Показатель 3.1'!C91</f>
        <v xml:space="preserve">Нет, не опубликован </v>
      </c>
      <c r="D91" s="41" t="s">
        <v>240</v>
      </c>
      <c r="E91" s="39">
        <f>IF(D91=D$5,'Методика  (Раздел 3)'!C$35,0)</f>
        <v>0</v>
      </c>
      <c r="F91" s="41" t="s">
        <v>225</v>
      </c>
    </row>
    <row r="92" spans="1:6" ht="15.95" customHeight="1" x14ac:dyDescent="0.2">
      <c r="A92" s="38">
        <v>76</v>
      </c>
      <c r="B92" s="76" t="s">
        <v>85</v>
      </c>
      <c r="C92" s="55" t="str">
        <f>'Показатель 3.1'!C92</f>
        <v xml:space="preserve">Да, опубликован </v>
      </c>
      <c r="D92" s="41" t="s">
        <v>240</v>
      </c>
      <c r="E92" s="39">
        <f>IF(D92=D$5,'Методика  (Раздел 3)'!C$35,0)</f>
        <v>0</v>
      </c>
      <c r="F92" s="41" t="s">
        <v>359</v>
      </c>
    </row>
    <row r="93" spans="1:6" s="2" customFormat="1" ht="15.95" customHeight="1" x14ac:dyDescent="0.2">
      <c r="A93" s="38">
        <v>77</v>
      </c>
      <c r="B93" s="76" t="s">
        <v>86</v>
      </c>
      <c r="C93" s="55" t="str">
        <f>'Показатель 3.1'!C93</f>
        <v xml:space="preserve">Да, опубликован </v>
      </c>
      <c r="D93" s="41" t="s">
        <v>240</v>
      </c>
      <c r="E93" s="39">
        <f>IF(D93=D$5,'Методика  (Раздел 3)'!C$35,0)</f>
        <v>0</v>
      </c>
      <c r="F93" s="41" t="s">
        <v>364</v>
      </c>
    </row>
    <row r="94" spans="1:6" s="2" customFormat="1" ht="15.95" customHeight="1" x14ac:dyDescent="0.2">
      <c r="A94" s="38">
        <v>78</v>
      </c>
      <c r="B94" s="76" t="s">
        <v>87</v>
      </c>
      <c r="C94" s="55" t="str">
        <f>'Показатель 3.1'!C94</f>
        <v xml:space="preserve">Да, опубликован </v>
      </c>
      <c r="D94" s="41" t="s">
        <v>240</v>
      </c>
      <c r="E94" s="39">
        <f>IF(D94=D$5,'Методика  (Раздел 3)'!C$35,0)</f>
        <v>0</v>
      </c>
      <c r="F94" s="41" t="s">
        <v>270</v>
      </c>
    </row>
    <row r="95" spans="1:6" s="2" customFormat="1" ht="15.95" customHeight="1" x14ac:dyDescent="0.2">
      <c r="A95" s="38">
        <v>79</v>
      </c>
      <c r="B95" s="76" t="s">
        <v>88</v>
      </c>
      <c r="C95" s="55" t="str">
        <f>'Показатель 3.1'!C95</f>
        <v xml:space="preserve">Нет, не опубликован </v>
      </c>
      <c r="D95" s="41" t="s">
        <v>240</v>
      </c>
      <c r="E95" s="39">
        <f>IF(D95=D$5,'Методика  (Раздел 3)'!C$35,0)</f>
        <v>0</v>
      </c>
      <c r="F95" s="41" t="s">
        <v>101</v>
      </c>
    </row>
    <row r="96" spans="1:6" ht="15.95" customHeight="1" x14ac:dyDescent="0.2">
      <c r="A96" s="38">
        <v>80</v>
      </c>
      <c r="B96" s="76" t="s">
        <v>89</v>
      </c>
      <c r="C96" s="55" t="str">
        <f>'Показатель 3.1'!C96</f>
        <v xml:space="preserve">Да, опубликован </v>
      </c>
      <c r="D96" s="41" t="s">
        <v>240</v>
      </c>
      <c r="E96" s="39">
        <f>IF(D96=D$5,'Методика  (Раздел 3)'!C$35,0)</f>
        <v>0</v>
      </c>
      <c r="F96" s="41" t="s">
        <v>368</v>
      </c>
    </row>
    <row r="97" spans="1:6" s="2" customFormat="1" ht="15.95" customHeight="1" x14ac:dyDescent="0.2">
      <c r="A97" s="38">
        <v>81</v>
      </c>
      <c r="B97" s="76" t="s">
        <v>90</v>
      </c>
      <c r="C97" s="55" t="str">
        <f>'Показатель 3.1'!C97</f>
        <v xml:space="preserve">Да, опубликован </v>
      </c>
      <c r="D97" s="41" t="s">
        <v>146</v>
      </c>
      <c r="E97" s="39">
        <f>IF(D97=D$5,'Методика  (Раздел 3)'!C$35,0)</f>
        <v>2</v>
      </c>
      <c r="F97" s="41" t="s">
        <v>212</v>
      </c>
    </row>
    <row r="98" spans="1:6" ht="15.95" customHeight="1" x14ac:dyDescent="0.2">
      <c r="A98" s="38">
        <v>82</v>
      </c>
      <c r="B98" s="76" t="s">
        <v>91</v>
      </c>
      <c r="C98" s="55" t="str">
        <f>'Показатель 3.1'!C98</f>
        <v xml:space="preserve">Да, опубликован </v>
      </c>
      <c r="D98" s="41" t="s">
        <v>240</v>
      </c>
      <c r="E98" s="39">
        <f>IF(D98=D$5,'Методика  (Раздел 3)'!C$35,0)</f>
        <v>0</v>
      </c>
      <c r="F98" s="41" t="s">
        <v>227</v>
      </c>
    </row>
    <row r="99" spans="1:6" s="2" customFormat="1" ht="15.95" customHeight="1" x14ac:dyDescent="0.2">
      <c r="A99" s="38">
        <v>83</v>
      </c>
      <c r="B99" s="76" t="s">
        <v>92</v>
      </c>
      <c r="C99" s="55" t="str">
        <f>'Показатель 3.1'!C99</f>
        <v xml:space="preserve">Нет, не опубликован </v>
      </c>
      <c r="D99" s="41" t="s">
        <v>240</v>
      </c>
      <c r="E99" s="39">
        <f>IF(D99=D$5,'Методика  (Раздел 3)'!C$35,0)</f>
        <v>0</v>
      </c>
      <c r="F99" s="41" t="s">
        <v>228</v>
      </c>
    </row>
    <row r="100" spans="1:6" s="2" customFormat="1" x14ac:dyDescent="0.2">
      <c r="A100" s="34"/>
      <c r="B100" s="47" t="s">
        <v>165</v>
      </c>
      <c r="C100" s="47"/>
      <c r="D100" s="57"/>
      <c r="E100" s="48"/>
      <c r="F100" s="64"/>
    </row>
    <row r="101" spans="1:6" s="2" customFormat="1" ht="14.25" customHeight="1" x14ac:dyDescent="0.2">
      <c r="A101" s="38">
        <v>84</v>
      </c>
      <c r="B101" s="77" t="s">
        <v>166</v>
      </c>
      <c r="C101" s="55" t="str">
        <f>'Показатель 3.1'!C101</f>
        <v xml:space="preserve">Да, опубликован </v>
      </c>
      <c r="D101" s="41" t="s">
        <v>240</v>
      </c>
      <c r="E101" s="39">
        <f>IF(D101=D$5,'Методика  (Раздел 3)'!C$35,0)</f>
        <v>0</v>
      </c>
      <c r="F101" s="65" t="s">
        <v>345</v>
      </c>
    </row>
    <row r="102" spans="1:6" s="2" customFormat="1" ht="15" customHeight="1" x14ac:dyDescent="0.2">
      <c r="A102" s="38">
        <v>85</v>
      </c>
      <c r="B102" s="77" t="s">
        <v>167</v>
      </c>
      <c r="C102" s="55" t="str">
        <f>'Показатель 3.1'!C102</f>
        <v xml:space="preserve">Нет, не опубликован </v>
      </c>
      <c r="D102" s="41" t="s">
        <v>240</v>
      </c>
      <c r="E102" s="39">
        <f>IF(D102=D$5,'Методика  (Раздел 3)'!C$35,0)</f>
        <v>0</v>
      </c>
      <c r="F102" s="65" t="s">
        <v>229</v>
      </c>
    </row>
    <row r="106" spans="1:6" x14ac:dyDescent="0.2">
      <c r="A106" s="81"/>
    </row>
    <row r="113" spans="1:1" x14ac:dyDescent="0.2">
      <c r="A113" s="81"/>
    </row>
    <row r="117" spans="1:1" x14ac:dyDescent="0.2">
      <c r="A117" s="81"/>
    </row>
    <row r="120" spans="1:1" x14ac:dyDescent="0.2">
      <c r="A120" s="81"/>
    </row>
    <row r="124" spans="1:1" x14ac:dyDescent="0.2">
      <c r="A124" s="81"/>
    </row>
    <row r="127" spans="1:1" x14ac:dyDescent="0.2">
      <c r="A127" s="81"/>
    </row>
    <row r="131" spans="1:1" x14ac:dyDescent="0.2">
      <c r="A131" s="81"/>
    </row>
  </sheetData>
  <autoFilter ref="A9:F102"/>
  <mergeCells count="7">
    <mergeCell ref="B3:F3"/>
    <mergeCell ref="B1:F1"/>
    <mergeCell ref="A4:A7"/>
    <mergeCell ref="F4:F7"/>
    <mergeCell ref="B5:B7"/>
    <mergeCell ref="E5:E6"/>
    <mergeCell ref="C4:C6"/>
  </mergeCells>
  <dataValidations count="1">
    <dataValidation type="list" allowBlank="1" showInputMessage="1" showErrorMessage="1" sqref="D78:D89 D10:D27 D29:D39 D41:D46 D48:D54 D56:D69 D71:D76 D101:D102 D91:D99">
      <formula1>Выбор_3.7</formula1>
    </dataValidation>
  </dataValidations>
  <hyperlinks>
    <hyperlink ref="F75" r:id="rId1"/>
    <hyperlink ref="F25" r:id="rId2"/>
    <hyperlink ref="F27" r:id="rId3" display="http://budget.mos.ru/aip"/>
    <hyperlink ref="F34" r:id="rId4"/>
    <hyperlink ref="F56" r:id="rId5"/>
    <hyperlink ref="F79" r:id="rId6"/>
    <hyperlink ref="F62" r:id="rId7"/>
    <hyperlink ref="F63" r:id="rId8"/>
    <hyperlink ref="F65" r:id="rId9"/>
    <hyperlink ref="F88" r:id="rId10"/>
    <hyperlink ref="F89" r:id="rId11"/>
    <hyperlink ref="F24" r:id="rId12"/>
    <hyperlink ref="F54" r:id="rId13"/>
  </hyperlinks>
  <pageMargins left="0.70866141732283472" right="0.70866141732283472" top="0.74803149606299213" bottom="0.74803149606299213" header="0.31496062992125984" footer="0.31496062992125984"/>
  <pageSetup paperSize="9" scale="74" fitToHeight="3" orientation="landscape" r:id="rId14"/>
  <headerFooter>
    <oddFooter>&amp;A&amp;RСтраница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1"/>
  <sheetViews>
    <sheetView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1" sqref="G1:G1048576"/>
    </sheetView>
  </sheetViews>
  <sheetFormatPr defaultColWidth="9.140625" defaultRowHeight="12.75" x14ac:dyDescent="0.2"/>
  <cols>
    <col min="1" max="1" width="4" style="82" customWidth="1"/>
    <col min="2" max="2" width="32.7109375" style="79" customWidth="1"/>
    <col min="3" max="3" width="20.42578125" style="79" customWidth="1"/>
    <col min="4" max="4" width="31.85546875" style="21" customWidth="1"/>
    <col min="5" max="5" width="15" style="21" customWidth="1"/>
    <col min="6" max="6" width="61.5703125" style="21" customWidth="1"/>
    <col min="7" max="16384" width="9.140625" style="21"/>
  </cols>
  <sheetData>
    <row r="1" spans="1:6" ht="21" customHeight="1" x14ac:dyDescent="0.2">
      <c r="A1" s="15"/>
      <c r="B1" s="19" t="s">
        <v>286</v>
      </c>
      <c r="C1" s="19"/>
      <c r="D1" s="19"/>
      <c r="E1" s="78"/>
      <c r="F1" s="78"/>
    </row>
    <row r="2" spans="1:6" ht="20.100000000000001" customHeight="1" x14ac:dyDescent="0.2">
      <c r="A2" s="22"/>
      <c r="B2" s="59"/>
      <c r="C2" s="59"/>
      <c r="D2" s="59"/>
      <c r="E2" s="59"/>
      <c r="F2" s="59"/>
    </row>
    <row r="3" spans="1:6" s="79" customFormat="1" ht="20.100000000000001" customHeight="1" x14ac:dyDescent="0.25">
      <c r="A3" s="22"/>
      <c r="B3" s="28"/>
      <c r="C3" s="60"/>
      <c r="D3" s="25"/>
      <c r="E3" s="25"/>
      <c r="F3" s="25"/>
    </row>
    <row r="4" spans="1:6" ht="64.5" customHeight="1" x14ac:dyDescent="0.2">
      <c r="A4" s="136" t="s">
        <v>152</v>
      </c>
      <c r="B4" s="30" t="s">
        <v>0</v>
      </c>
      <c r="C4" s="144" t="s">
        <v>235</v>
      </c>
      <c r="D4" s="51" t="str">
        <f>'Методика  (Раздел 3)'!B37</f>
        <v>Представлены ли в «бюджете для граждан» сведения о планируемых (предельных) объемах государственного долга на 2015 год и плановый период 2016 и 2017 годов?</v>
      </c>
      <c r="E4" s="51" t="s">
        <v>178</v>
      </c>
      <c r="F4" s="144" t="s">
        <v>162</v>
      </c>
    </row>
    <row r="5" spans="1:6" ht="15.75" customHeight="1" x14ac:dyDescent="0.2">
      <c r="A5" s="137"/>
      <c r="B5" s="144" t="s">
        <v>160</v>
      </c>
      <c r="C5" s="145"/>
      <c r="D5" s="52" t="str">
        <f>'Методика  (Раздел 3)'!B38</f>
        <v>Да, представлены</v>
      </c>
      <c r="E5" s="139" t="s">
        <v>163</v>
      </c>
      <c r="F5" s="145"/>
    </row>
    <row r="6" spans="1:6" ht="28.5" customHeight="1" x14ac:dyDescent="0.2">
      <c r="A6" s="137"/>
      <c r="B6" s="145"/>
      <c r="C6" s="145"/>
      <c r="D6" s="52" t="str">
        <f>'Методика  (Раздел 3)'!B39</f>
        <v>Нет, не представлены или не отвечают требованиям</v>
      </c>
      <c r="E6" s="140"/>
      <c r="F6" s="145"/>
    </row>
    <row r="7" spans="1:6" ht="15.75" hidden="1" customHeight="1" x14ac:dyDescent="0.2">
      <c r="A7" s="138"/>
      <c r="B7" s="143"/>
      <c r="C7" s="63"/>
      <c r="D7" s="53"/>
      <c r="E7" s="54"/>
      <c r="F7" s="143"/>
    </row>
    <row r="8" spans="1:6" ht="15.75" hidden="1" customHeight="1" x14ac:dyDescent="0.2">
      <c r="A8" s="33"/>
      <c r="B8" s="52"/>
      <c r="C8" s="52"/>
      <c r="D8" s="53"/>
      <c r="E8" s="54"/>
      <c r="F8" s="31"/>
    </row>
    <row r="9" spans="1:6" s="80" customFormat="1" ht="15.95" customHeight="1" x14ac:dyDescent="0.2">
      <c r="A9" s="34"/>
      <c r="B9" s="75" t="s">
        <v>2</v>
      </c>
      <c r="C9" s="35"/>
      <c r="D9" s="44"/>
      <c r="E9" s="43"/>
      <c r="F9" s="37"/>
    </row>
    <row r="10" spans="1:6" ht="15.95" customHeight="1" x14ac:dyDescent="0.2">
      <c r="A10" s="38">
        <v>1</v>
      </c>
      <c r="B10" s="76" t="s">
        <v>3</v>
      </c>
      <c r="C10" s="55" t="str">
        <f>'Показатель 3.1'!C10</f>
        <v xml:space="preserve">Нет, не опубликован </v>
      </c>
      <c r="D10" s="41" t="s">
        <v>241</v>
      </c>
      <c r="E10" s="39">
        <f>IF(D10=D$5,'Методика  (Раздел 3)'!C$38,0)</f>
        <v>0</v>
      </c>
      <c r="F10" s="41" t="s">
        <v>94</v>
      </c>
    </row>
    <row r="11" spans="1:6" ht="15.95" customHeight="1" x14ac:dyDescent="0.2">
      <c r="A11" s="38">
        <v>2</v>
      </c>
      <c r="B11" s="76" t="s">
        <v>4</v>
      </c>
      <c r="C11" s="55" t="str">
        <f>'Показатель 3.1'!C11</f>
        <v xml:space="preserve">Да, опубликован </v>
      </c>
      <c r="D11" s="41" t="s">
        <v>148</v>
      </c>
      <c r="E11" s="39">
        <f>IF(D11=D$5,'Методика  (Раздел 3)'!C$38,0)</f>
        <v>2</v>
      </c>
      <c r="F11" s="41" t="s">
        <v>230</v>
      </c>
    </row>
    <row r="12" spans="1:6" ht="15.95" customHeight="1" x14ac:dyDescent="0.2">
      <c r="A12" s="38">
        <v>3</v>
      </c>
      <c r="B12" s="76" t="s">
        <v>5</v>
      </c>
      <c r="C12" s="55" t="str">
        <f>'Показатель 3.1'!C12</f>
        <v xml:space="preserve">Да, опубликован </v>
      </c>
      <c r="D12" s="41" t="s">
        <v>148</v>
      </c>
      <c r="E12" s="39">
        <f>IF(D12=D$5,'Методика  (Раздел 3)'!C$38,0)</f>
        <v>2</v>
      </c>
      <c r="F12" s="41" t="s">
        <v>104</v>
      </c>
    </row>
    <row r="13" spans="1:6" ht="15.95" customHeight="1" x14ac:dyDescent="0.2">
      <c r="A13" s="38">
        <v>4</v>
      </c>
      <c r="B13" s="76" t="s">
        <v>6</v>
      </c>
      <c r="C13" s="55" t="str">
        <f>'Показатель 3.1'!C13</f>
        <v xml:space="preserve">Да, опубликован </v>
      </c>
      <c r="D13" s="41" t="s">
        <v>241</v>
      </c>
      <c r="E13" s="39">
        <f>IF(D13=D$5,'Методика  (Раздел 3)'!C$38,0)</f>
        <v>0</v>
      </c>
      <c r="F13" s="41" t="s">
        <v>105</v>
      </c>
    </row>
    <row r="14" spans="1:6" ht="15.95" customHeight="1" x14ac:dyDescent="0.2">
      <c r="A14" s="38">
        <v>5</v>
      </c>
      <c r="B14" s="76" t="s">
        <v>7</v>
      </c>
      <c r="C14" s="55" t="str">
        <f>'Показатель 3.1'!C14</f>
        <v xml:space="preserve">Нет, не опубликован </v>
      </c>
      <c r="D14" s="41" t="s">
        <v>241</v>
      </c>
      <c r="E14" s="39">
        <f>IF(D14=D$5,'Методика  (Раздел 3)'!C$38,0)</f>
        <v>0</v>
      </c>
      <c r="F14" s="41" t="s">
        <v>184</v>
      </c>
    </row>
    <row r="15" spans="1:6" ht="15.95" customHeight="1" x14ac:dyDescent="0.2">
      <c r="A15" s="38">
        <v>6</v>
      </c>
      <c r="B15" s="76" t="s">
        <v>8</v>
      </c>
      <c r="C15" s="55" t="str">
        <f>'Показатель 3.1'!C15</f>
        <v xml:space="preserve">Нет, не опубликован </v>
      </c>
      <c r="D15" s="41" t="s">
        <v>241</v>
      </c>
      <c r="E15" s="39">
        <f>IF(D15=D$5,'Методика  (Раздел 3)'!C$38,0)</f>
        <v>0</v>
      </c>
      <c r="F15" s="41" t="s">
        <v>185</v>
      </c>
    </row>
    <row r="16" spans="1:6" ht="15.95" customHeight="1" x14ac:dyDescent="0.2">
      <c r="A16" s="38">
        <v>7</v>
      </c>
      <c r="B16" s="76" t="s">
        <v>9</v>
      </c>
      <c r="C16" s="55" t="str">
        <f>'Показатель 3.1'!C16</f>
        <v xml:space="preserve">Да, опубликован </v>
      </c>
      <c r="D16" s="41" t="s">
        <v>241</v>
      </c>
      <c r="E16" s="39">
        <f>IF(D16=D$5,'Методика  (Раздел 3)'!C$38,0)</f>
        <v>0</v>
      </c>
      <c r="F16" s="41" t="s">
        <v>107</v>
      </c>
    </row>
    <row r="17" spans="1:6" ht="15.95" customHeight="1" x14ac:dyDescent="0.2">
      <c r="A17" s="38">
        <v>8</v>
      </c>
      <c r="B17" s="76" t="s">
        <v>10</v>
      </c>
      <c r="C17" s="55" t="str">
        <f>'Показатель 3.1'!C17</f>
        <v xml:space="preserve">Да, опубликован </v>
      </c>
      <c r="D17" s="41" t="s">
        <v>148</v>
      </c>
      <c r="E17" s="39">
        <f>IF(D17=D$5,'Методика  (Раздел 3)'!C$38,0)</f>
        <v>2</v>
      </c>
      <c r="F17" s="61" t="s">
        <v>108</v>
      </c>
    </row>
    <row r="18" spans="1:6" ht="15.95" customHeight="1" x14ac:dyDescent="0.2">
      <c r="A18" s="38">
        <v>9</v>
      </c>
      <c r="B18" s="76" t="s">
        <v>11</v>
      </c>
      <c r="C18" s="55" t="str">
        <f>'Показатель 3.1'!C18</f>
        <v xml:space="preserve">Да, опубликован </v>
      </c>
      <c r="D18" s="41" t="s">
        <v>148</v>
      </c>
      <c r="E18" s="39">
        <f>IF(D18=D$5,'Методика  (Раздел 3)'!C$38,0)</f>
        <v>2</v>
      </c>
      <c r="F18" s="41" t="s">
        <v>186</v>
      </c>
    </row>
    <row r="19" spans="1:6" ht="15.95" customHeight="1" x14ac:dyDescent="0.2">
      <c r="A19" s="38">
        <v>10</v>
      </c>
      <c r="B19" s="76" t="s">
        <v>12</v>
      </c>
      <c r="C19" s="55" t="str">
        <f>'Показатель 3.1'!C19</f>
        <v xml:space="preserve">Да, опубликован </v>
      </c>
      <c r="D19" s="41" t="s">
        <v>148</v>
      </c>
      <c r="E19" s="39">
        <f>IF(D19=D$5,'Методика  (Раздел 3)'!C$38,0)</f>
        <v>2</v>
      </c>
      <c r="F19" s="41" t="s">
        <v>294</v>
      </c>
    </row>
    <row r="20" spans="1:6" ht="15.95" customHeight="1" x14ac:dyDescent="0.2">
      <c r="A20" s="38">
        <v>11</v>
      </c>
      <c r="B20" s="76" t="s">
        <v>13</v>
      </c>
      <c r="C20" s="55" t="str">
        <f>'Показатель 3.1'!C20</f>
        <v xml:space="preserve">Да, опубликован </v>
      </c>
      <c r="D20" s="41" t="s">
        <v>241</v>
      </c>
      <c r="E20" s="39">
        <f>IF(D20=D$5,'Методика  (Раздел 3)'!C$38,0)</f>
        <v>0</v>
      </c>
      <c r="F20" s="41" t="s">
        <v>187</v>
      </c>
    </row>
    <row r="21" spans="1:6" ht="15.95" customHeight="1" x14ac:dyDescent="0.2">
      <c r="A21" s="38">
        <v>12</v>
      </c>
      <c r="B21" s="76" t="s">
        <v>14</v>
      </c>
      <c r="C21" s="55" t="str">
        <f>'Показатель 3.1'!C21</f>
        <v xml:space="preserve">Да, опубликован </v>
      </c>
      <c r="D21" s="41" t="s">
        <v>148</v>
      </c>
      <c r="E21" s="39">
        <f>IF(D21=D$5,'Методика  (Раздел 3)'!C$38,0)</f>
        <v>2</v>
      </c>
      <c r="F21" s="41" t="s">
        <v>232</v>
      </c>
    </row>
    <row r="22" spans="1:6" ht="15.95" customHeight="1" x14ac:dyDescent="0.2">
      <c r="A22" s="38">
        <v>13</v>
      </c>
      <c r="B22" s="76" t="s">
        <v>15</v>
      </c>
      <c r="C22" s="55" t="str">
        <f>'Показатель 3.1'!C22</f>
        <v xml:space="preserve">Да, опубликован </v>
      </c>
      <c r="D22" s="41" t="s">
        <v>148</v>
      </c>
      <c r="E22" s="39">
        <f>IF(D22=D$5,'Методика  (Раздел 3)'!C$38,0)</f>
        <v>2</v>
      </c>
      <c r="F22" s="41" t="s">
        <v>188</v>
      </c>
    </row>
    <row r="23" spans="1:6" ht="15.95" customHeight="1" x14ac:dyDescent="0.2">
      <c r="A23" s="38">
        <v>14</v>
      </c>
      <c r="B23" s="76" t="s">
        <v>16</v>
      </c>
      <c r="C23" s="55" t="str">
        <f>'Показатель 3.1'!C23</f>
        <v xml:space="preserve">Да, опубликован </v>
      </c>
      <c r="D23" s="41" t="s">
        <v>148</v>
      </c>
      <c r="E23" s="39">
        <f>IF(D23=D$5,'Методика  (Раздел 3)'!C$38,0)</f>
        <v>2</v>
      </c>
      <c r="F23" s="41" t="s">
        <v>189</v>
      </c>
    </row>
    <row r="24" spans="1:6" ht="15.95" customHeight="1" x14ac:dyDescent="0.25">
      <c r="A24" s="38">
        <v>15</v>
      </c>
      <c r="B24" s="76" t="s">
        <v>17</v>
      </c>
      <c r="C24" s="55" t="str">
        <f>'Показатель 3.1'!C24</f>
        <v xml:space="preserve">Да, опубликован </v>
      </c>
      <c r="D24" s="41" t="s">
        <v>148</v>
      </c>
      <c r="E24" s="39">
        <f>IF(D24=D$5,'Методика  (Раздел 3)'!C$38,0)</f>
        <v>2</v>
      </c>
      <c r="F24" s="86" t="s">
        <v>401</v>
      </c>
    </row>
    <row r="25" spans="1:6" ht="15.95" customHeight="1" x14ac:dyDescent="0.25">
      <c r="A25" s="38">
        <v>16</v>
      </c>
      <c r="B25" s="76" t="s">
        <v>18</v>
      </c>
      <c r="C25" s="55" t="str">
        <f>'Показатель 3.1'!C25</f>
        <v xml:space="preserve">Да, опубликован </v>
      </c>
      <c r="D25" s="41" t="s">
        <v>148</v>
      </c>
      <c r="E25" s="39">
        <f>IF(D25=D$5,'Методика  (Раздел 3)'!C$38,0)</f>
        <v>2</v>
      </c>
      <c r="F25" s="86" t="s">
        <v>246</v>
      </c>
    </row>
    <row r="26" spans="1:6" ht="15.95" customHeight="1" x14ac:dyDescent="0.2">
      <c r="A26" s="38">
        <v>17</v>
      </c>
      <c r="B26" s="76" t="s">
        <v>19</v>
      </c>
      <c r="C26" s="55" t="str">
        <f>'Показатель 3.1'!C26</f>
        <v xml:space="preserve">Да, опубликован </v>
      </c>
      <c r="D26" s="41" t="s">
        <v>148</v>
      </c>
      <c r="E26" s="39">
        <f>IF(D26=D$5,'Методика  (Раздел 3)'!C$38,0)</f>
        <v>2</v>
      </c>
      <c r="F26" s="41" t="s">
        <v>295</v>
      </c>
    </row>
    <row r="27" spans="1:6" ht="15.95" customHeight="1" x14ac:dyDescent="0.25">
      <c r="A27" s="38">
        <v>18</v>
      </c>
      <c r="B27" s="76" t="s">
        <v>20</v>
      </c>
      <c r="C27" s="55" t="str">
        <f>'Показатель 3.1'!C27</f>
        <v xml:space="preserve">Да, опубликован </v>
      </c>
      <c r="D27" s="41" t="s">
        <v>148</v>
      </c>
      <c r="E27" s="39">
        <f>IF(D27=D$5,'Методика  (Раздел 3)'!C$38,0)</f>
        <v>2</v>
      </c>
      <c r="F27" s="86" t="s">
        <v>400</v>
      </c>
    </row>
    <row r="28" spans="1:6" s="80" customFormat="1" ht="15.95" customHeight="1" x14ac:dyDescent="0.2">
      <c r="A28" s="34"/>
      <c r="B28" s="75" t="s">
        <v>21</v>
      </c>
      <c r="C28" s="35"/>
      <c r="D28" s="44"/>
      <c r="E28" s="43"/>
      <c r="F28" s="44"/>
    </row>
    <row r="29" spans="1:6" ht="15.95" customHeight="1" x14ac:dyDescent="0.2">
      <c r="A29" s="38">
        <v>19</v>
      </c>
      <c r="B29" s="76" t="s">
        <v>22</v>
      </c>
      <c r="C29" s="55" t="str">
        <f>'Показатель 3.1'!C29</f>
        <v xml:space="preserve">Да, опубликован </v>
      </c>
      <c r="D29" s="41" t="s">
        <v>241</v>
      </c>
      <c r="E29" s="39">
        <f>IF(D29=D$5,'Методика  (Раздел 3)'!C$38,0)</f>
        <v>0</v>
      </c>
      <c r="F29" s="41" t="s">
        <v>95</v>
      </c>
    </row>
    <row r="30" spans="1:6" ht="15.95" customHeight="1" x14ac:dyDescent="0.2">
      <c r="A30" s="38">
        <v>20</v>
      </c>
      <c r="B30" s="76" t="s">
        <v>23</v>
      </c>
      <c r="C30" s="55" t="str">
        <f>'Показатель 3.1'!C30</f>
        <v xml:space="preserve">Да, опубликован </v>
      </c>
      <c r="D30" s="41" t="s">
        <v>148</v>
      </c>
      <c r="E30" s="39">
        <f>IF(D30=D$5,'Методика  (Раздел 3)'!C$38,0)</f>
        <v>2</v>
      </c>
      <c r="F30" s="41" t="s">
        <v>386</v>
      </c>
    </row>
    <row r="31" spans="1:6" ht="15.95" customHeight="1" x14ac:dyDescent="0.2">
      <c r="A31" s="38">
        <v>21</v>
      </c>
      <c r="B31" s="76" t="s">
        <v>24</v>
      </c>
      <c r="C31" s="55" t="str">
        <f>'Показатель 3.1'!C31</f>
        <v xml:space="preserve">Да, опубликован </v>
      </c>
      <c r="D31" s="41" t="s">
        <v>148</v>
      </c>
      <c r="E31" s="39">
        <f>IF(D31=D$5,'Методика  (Раздел 3)'!C$38,0)</f>
        <v>2</v>
      </c>
      <c r="F31" s="41" t="s">
        <v>198</v>
      </c>
    </row>
    <row r="32" spans="1:6" ht="15.95" customHeight="1" x14ac:dyDescent="0.2">
      <c r="A32" s="38">
        <v>22</v>
      </c>
      <c r="B32" s="76" t="s">
        <v>25</v>
      </c>
      <c r="C32" s="55" t="str">
        <f>'Показатель 3.1'!C32</f>
        <v xml:space="preserve">Да, опубликован </v>
      </c>
      <c r="D32" s="41" t="s">
        <v>148</v>
      </c>
      <c r="E32" s="39">
        <f>IF(D32=D$5,'Методика  (Раздел 3)'!C$38,0)</f>
        <v>2</v>
      </c>
      <c r="F32" s="61" t="s">
        <v>298</v>
      </c>
    </row>
    <row r="33" spans="1:6" ht="15.95" customHeight="1" x14ac:dyDescent="0.2">
      <c r="A33" s="38">
        <v>23</v>
      </c>
      <c r="B33" s="76" t="s">
        <v>26</v>
      </c>
      <c r="C33" s="55" t="str">
        <f>'Показатель 3.1'!C33</f>
        <v xml:space="preserve">Да, опубликован </v>
      </c>
      <c r="D33" s="41" t="s">
        <v>148</v>
      </c>
      <c r="E33" s="39">
        <f>IF(D33=D$5,'Методика  (Раздел 3)'!C$38,0)</f>
        <v>2</v>
      </c>
      <c r="F33" s="41" t="s">
        <v>191</v>
      </c>
    </row>
    <row r="34" spans="1:6" ht="15.95" customHeight="1" x14ac:dyDescent="0.2">
      <c r="A34" s="38">
        <v>24</v>
      </c>
      <c r="B34" s="76" t="s">
        <v>27</v>
      </c>
      <c r="C34" s="55" t="str">
        <f>'Показатель 3.1'!C34</f>
        <v xml:space="preserve">Да, опубликован </v>
      </c>
      <c r="D34" s="41" t="s">
        <v>148</v>
      </c>
      <c r="E34" s="39">
        <f>IF(D34=D$5,'Методика  (Раздел 3)'!C$38,0)</f>
        <v>2</v>
      </c>
      <c r="F34" s="61" t="s">
        <v>303</v>
      </c>
    </row>
    <row r="35" spans="1:6" ht="15.95" customHeight="1" x14ac:dyDescent="0.2">
      <c r="A35" s="38">
        <v>25</v>
      </c>
      <c r="B35" s="76" t="s">
        <v>28</v>
      </c>
      <c r="C35" s="55" t="str">
        <f>'Показатель 3.1'!C35</f>
        <v xml:space="preserve">Да, опубликован </v>
      </c>
      <c r="D35" s="41" t="s">
        <v>148</v>
      </c>
      <c r="E35" s="39">
        <f>IF(D35=D$5,'Методика  (Раздел 3)'!C$38,0)</f>
        <v>2</v>
      </c>
      <c r="F35" s="41" t="s">
        <v>194</v>
      </c>
    </row>
    <row r="36" spans="1:6" ht="15.95" customHeight="1" x14ac:dyDescent="0.2">
      <c r="A36" s="38">
        <v>26</v>
      </c>
      <c r="B36" s="76" t="s">
        <v>29</v>
      </c>
      <c r="C36" s="55" t="str">
        <f>'Показатель 3.1'!C36</f>
        <v xml:space="preserve">Да, опубликован </v>
      </c>
      <c r="D36" s="41" t="s">
        <v>148</v>
      </c>
      <c r="E36" s="39">
        <f>IF(D36=D$5,'Методика  (Раздел 3)'!C$38,0)</f>
        <v>2</v>
      </c>
      <c r="F36" s="41" t="s">
        <v>195</v>
      </c>
    </row>
    <row r="37" spans="1:6" ht="15.95" customHeight="1" x14ac:dyDescent="0.2">
      <c r="A37" s="38">
        <v>27</v>
      </c>
      <c r="B37" s="76" t="s">
        <v>30</v>
      </c>
      <c r="C37" s="55" t="str">
        <f>'Показатель 3.1'!C37</f>
        <v xml:space="preserve">Да, опубликован </v>
      </c>
      <c r="D37" s="41" t="s">
        <v>241</v>
      </c>
      <c r="E37" s="39">
        <f>IF(D37=D$5,'Методика  (Раздел 3)'!C$38,0)</f>
        <v>0</v>
      </c>
      <c r="F37" s="41" t="s">
        <v>233</v>
      </c>
    </row>
    <row r="38" spans="1:6" ht="15.95" customHeight="1" x14ac:dyDescent="0.2">
      <c r="A38" s="38">
        <v>28</v>
      </c>
      <c r="B38" s="76" t="s">
        <v>31</v>
      </c>
      <c r="C38" s="55" t="str">
        <f>'Показатель 3.1'!C38</f>
        <v xml:space="preserve">Да, опубликован </v>
      </c>
      <c r="D38" s="41" t="s">
        <v>148</v>
      </c>
      <c r="E38" s="39">
        <f>IF(D38=D$5,'Методика  (Раздел 3)'!C$38,0)</f>
        <v>2</v>
      </c>
      <c r="F38" s="41" t="s">
        <v>307</v>
      </c>
    </row>
    <row r="39" spans="1:6" ht="15.95" customHeight="1" x14ac:dyDescent="0.2">
      <c r="A39" s="38">
        <v>29</v>
      </c>
      <c r="B39" s="76" t="s">
        <v>32</v>
      </c>
      <c r="C39" s="55" t="str">
        <f>'Показатель 3.1'!C39</f>
        <v xml:space="preserve">Нет, не опубликован </v>
      </c>
      <c r="D39" s="41" t="s">
        <v>241</v>
      </c>
      <c r="E39" s="39">
        <f>IF(D39=D$5,'Методика  (Раздел 3)'!C$38,0)</f>
        <v>0</v>
      </c>
      <c r="F39" s="41" t="s">
        <v>113</v>
      </c>
    </row>
    <row r="40" spans="1:6" s="80" customFormat="1" ht="15.95" customHeight="1" x14ac:dyDescent="0.2">
      <c r="A40" s="34"/>
      <c r="B40" s="75" t="s">
        <v>33</v>
      </c>
      <c r="C40" s="44"/>
      <c r="D40" s="44"/>
      <c r="E40" s="43"/>
      <c r="F40" s="44"/>
    </row>
    <row r="41" spans="1:6" ht="15.95" customHeight="1" x14ac:dyDescent="0.2">
      <c r="A41" s="46">
        <v>30</v>
      </c>
      <c r="B41" s="76" t="s">
        <v>34</v>
      </c>
      <c r="C41" s="55" t="str">
        <f>'Показатель 3.1'!C41</f>
        <v xml:space="preserve">Да, опубликован </v>
      </c>
      <c r="D41" s="41" t="s">
        <v>148</v>
      </c>
      <c r="E41" s="39">
        <f>IF(D41=D$5,'Методика  (Раздел 3)'!C$38,0)</f>
        <v>2</v>
      </c>
      <c r="F41" s="41" t="s">
        <v>122</v>
      </c>
    </row>
    <row r="42" spans="1:6" ht="15.95" customHeight="1" x14ac:dyDescent="0.2">
      <c r="A42" s="46">
        <v>31</v>
      </c>
      <c r="B42" s="76" t="s">
        <v>35</v>
      </c>
      <c r="C42" s="55" t="str">
        <f>'Показатель 3.1'!C42</f>
        <v xml:space="preserve">Да, опубликован </v>
      </c>
      <c r="D42" s="41" t="s">
        <v>148</v>
      </c>
      <c r="E42" s="39">
        <f>IF(D42=D$5,'Методика  (Раздел 3)'!C$38,0)</f>
        <v>2</v>
      </c>
      <c r="F42" s="41" t="s">
        <v>309</v>
      </c>
    </row>
    <row r="43" spans="1:6" ht="15.95" customHeight="1" x14ac:dyDescent="0.2">
      <c r="A43" s="46">
        <v>32</v>
      </c>
      <c r="B43" s="76" t="s">
        <v>36</v>
      </c>
      <c r="C43" s="55" t="str">
        <f>'Показатель 3.1'!C43</f>
        <v xml:space="preserve">Да, опубликован </v>
      </c>
      <c r="D43" s="41" t="s">
        <v>148</v>
      </c>
      <c r="E43" s="39">
        <f>IF(D43=D$5,'Методика  (Раздел 3)'!C$38,0)</f>
        <v>2</v>
      </c>
      <c r="F43" s="41" t="s">
        <v>200</v>
      </c>
    </row>
    <row r="44" spans="1:6" ht="15.95" customHeight="1" x14ac:dyDescent="0.2">
      <c r="A44" s="46">
        <v>33</v>
      </c>
      <c r="B44" s="76" t="s">
        <v>37</v>
      </c>
      <c r="C44" s="55" t="str">
        <f>'Показатель 3.1'!C44</f>
        <v xml:space="preserve">Да, опубликован </v>
      </c>
      <c r="D44" s="41" t="s">
        <v>148</v>
      </c>
      <c r="E44" s="39">
        <f>IF(D44=D$5,'Методика  (Раздел 3)'!C$38,0)</f>
        <v>2</v>
      </c>
      <c r="F44" s="41" t="s">
        <v>115</v>
      </c>
    </row>
    <row r="45" spans="1:6" ht="15.95" customHeight="1" x14ac:dyDescent="0.2">
      <c r="A45" s="46">
        <v>34</v>
      </c>
      <c r="B45" s="76" t="s">
        <v>38</v>
      </c>
      <c r="C45" s="55" t="str">
        <f>'Показатель 3.1'!C45</f>
        <v xml:space="preserve">Да, опубликован </v>
      </c>
      <c r="D45" s="41" t="s">
        <v>148</v>
      </c>
      <c r="E45" s="39">
        <f>IF(D45=D$5,'Методика  (Раздел 3)'!C$38,0)</f>
        <v>2</v>
      </c>
      <c r="F45" s="41" t="s">
        <v>310</v>
      </c>
    </row>
    <row r="46" spans="1:6" ht="15.95" customHeight="1" x14ac:dyDescent="0.2">
      <c r="A46" s="46">
        <v>35</v>
      </c>
      <c r="B46" s="76" t="s">
        <v>39</v>
      </c>
      <c r="C46" s="55" t="str">
        <f>'Показатель 3.1'!C46</f>
        <v xml:space="preserve">Да, опубликован </v>
      </c>
      <c r="D46" s="41" t="s">
        <v>241</v>
      </c>
      <c r="E46" s="39">
        <f>IF(D46=D$5,'Методика  (Раздел 3)'!C$38,0)</f>
        <v>0</v>
      </c>
      <c r="F46" s="41" t="s">
        <v>282</v>
      </c>
    </row>
    <row r="47" spans="1:6" s="80" customFormat="1" ht="15.95" customHeight="1" x14ac:dyDescent="0.2">
      <c r="A47" s="34"/>
      <c r="B47" s="75" t="s">
        <v>40</v>
      </c>
      <c r="C47" s="35"/>
      <c r="D47" s="44"/>
      <c r="E47" s="43"/>
      <c r="F47" s="44"/>
    </row>
    <row r="48" spans="1:6" ht="15.95" customHeight="1" x14ac:dyDescent="0.2">
      <c r="A48" s="38">
        <v>36</v>
      </c>
      <c r="B48" s="76" t="s">
        <v>41</v>
      </c>
      <c r="C48" s="55" t="str">
        <f>'Показатель 3.1'!C48</f>
        <v xml:space="preserve">Да, опубликован </v>
      </c>
      <c r="D48" s="41" t="s">
        <v>148</v>
      </c>
      <c r="E48" s="39">
        <f>IF(D48=D$5,'Методика  (Раздел 3)'!C$38,0)</f>
        <v>2</v>
      </c>
      <c r="F48" s="41" t="s">
        <v>251</v>
      </c>
    </row>
    <row r="49" spans="1:6" ht="15.95" customHeight="1" x14ac:dyDescent="0.2">
      <c r="A49" s="38">
        <v>37</v>
      </c>
      <c r="B49" s="76" t="s">
        <v>42</v>
      </c>
      <c r="C49" s="55" t="str">
        <f>'Показатель 3.1'!C49</f>
        <v xml:space="preserve">Нет, не опубликован </v>
      </c>
      <c r="D49" s="41" t="s">
        <v>241</v>
      </c>
      <c r="E49" s="39">
        <f>IF(D49=D$5,'Методика  (Раздел 3)'!C$38,0)</f>
        <v>0</v>
      </c>
      <c r="F49" s="41" t="s">
        <v>201</v>
      </c>
    </row>
    <row r="50" spans="1:6" ht="15.95" customHeight="1" x14ac:dyDescent="0.2">
      <c r="A50" s="38">
        <v>38</v>
      </c>
      <c r="B50" s="76" t="s">
        <v>43</v>
      </c>
      <c r="C50" s="55" t="str">
        <f>'Показатель 3.1'!C50</f>
        <v xml:space="preserve">Нет, не опубликован </v>
      </c>
      <c r="D50" s="41" t="s">
        <v>241</v>
      </c>
      <c r="E50" s="39">
        <f>IF(D50=D$5,'Методика  (Раздел 3)'!C$38,0)</f>
        <v>0</v>
      </c>
      <c r="F50" s="41" t="s">
        <v>234</v>
      </c>
    </row>
    <row r="51" spans="1:6" ht="15.95" customHeight="1" x14ac:dyDescent="0.2">
      <c r="A51" s="38">
        <v>39</v>
      </c>
      <c r="B51" s="76" t="s">
        <v>44</v>
      </c>
      <c r="C51" s="55" t="str">
        <f>'Показатель 3.1'!C51</f>
        <v xml:space="preserve">Да, опубликован </v>
      </c>
      <c r="D51" s="41" t="s">
        <v>241</v>
      </c>
      <c r="E51" s="39">
        <f>IF(D51=D$5,'Методика  (Раздел 3)'!C$38,0)</f>
        <v>0</v>
      </c>
      <c r="F51" s="41" t="s">
        <v>313</v>
      </c>
    </row>
    <row r="52" spans="1:6" ht="15.95" customHeight="1" x14ac:dyDescent="0.2">
      <c r="A52" s="38">
        <v>40</v>
      </c>
      <c r="B52" s="76" t="s">
        <v>45</v>
      </c>
      <c r="C52" s="55" t="str">
        <f>'Показатель 3.1'!C52</f>
        <v xml:space="preserve">Да, опубликован </v>
      </c>
      <c r="D52" s="41" t="s">
        <v>241</v>
      </c>
      <c r="E52" s="39">
        <f>IF(D52=D$5,'Методика  (Раздел 3)'!C$38,0)</f>
        <v>0</v>
      </c>
      <c r="F52" s="41" t="s">
        <v>116</v>
      </c>
    </row>
    <row r="53" spans="1:6" ht="15.95" customHeight="1" x14ac:dyDescent="0.2">
      <c r="A53" s="38">
        <v>41</v>
      </c>
      <c r="B53" s="76" t="s">
        <v>46</v>
      </c>
      <c r="C53" s="55" t="str">
        <f>'Показатель 3.1'!C53</f>
        <v xml:space="preserve">Нет, не опубликован </v>
      </c>
      <c r="D53" s="41" t="s">
        <v>241</v>
      </c>
      <c r="E53" s="39">
        <f>IF(D53=D$5,'Методика  (Раздел 3)'!C$38,0)</f>
        <v>0</v>
      </c>
      <c r="F53" s="41" t="s">
        <v>202</v>
      </c>
    </row>
    <row r="54" spans="1:6" ht="15.95" customHeight="1" x14ac:dyDescent="0.2">
      <c r="A54" s="38">
        <v>42</v>
      </c>
      <c r="B54" s="76" t="s">
        <v>47</v>
      </c>
      <c r="C54" s="55" t="str">
        <f>'Показатель 3.1'!C54</f>
        <v xml:space="preserve">Да, опубликован </v>
      </c>
      <c r="D54" s="41" t="s">
        <v>241</v>
      </c>
      <c r="E54" s="39">
        <f>IF(D54=D$5,'Методика  (Раздел 3)'!C$38,0)</f>
        <v>0</v>
      </c>
      <c r="F54" s="41" t="s">
        <v>315</v>
      </c>
    </row>
    <row r="55" spans="1:6" s="80" customFormat="1" ht="15.95" customHeight="1" x14ac:dyDescent="0.2">
      <c r="A55" s="34"/>
      <c r="B55" s="75" t="s">
        <v>48</v>
      </c>
      <c r="C55" s="35"/>
      <c r="D55" s="44"/>
      <c r="E55" s="43"/>
      <c r="F55" s="44"/>
    </row>
    <row r="56" spans="1:6" ht="15.95" customHeight="1" x14ac:dyDescent="0.2">
      <c r="A56" s="38">
        <v>43</v>
      </c>
      <c r="B56" s="76" t="s">
        <v>49</v>
      </c>
      <c r="C56" s="55" t="str">
        <f>'Показатель 3.1'!C56</f>
        <v xml:space="preserve">Да, опубликован </v>
      </c>
      <c r="D56" s="41" t="s">
        <v>148</v>
      </c>
      <c r="E56" s="39">
        <f>IF(D56=D$5,'Методика  (Раздел 3)'!C$38,0)</f>
        <v>2</v>
      </c>
      <c r="F56" s="41" t="s">
        <v>316</v>
      </c>
    </row>
    <row r="57" spans="1:6" ht="15.95" customHeight="1" x14ac:dyDescent="0.2">
      <c r="A57" s="38">
        <v>44</v>
      </c>
      <c r="B57" s="76" t="s">
        <v>50</v>
      </c>
      <c r="C57" s="55" t="str">
        <f>'Показатель 3.1'!C57</f>
        <v xml:space="preserve">Да, опубликован </v>
      </c>
      <c r="D57" s="41" t="s">
        <v>148</v>
      </c>
      <c r="E57" s="39">
        <f>IF(D57=D$5,'Методика  (Раздел 3)'!C$38,0)</f>
        <v>2</v>
      </c>
      <c r="F57" s="41" t="s">
        <v>203</v>
      </c>
    </row>
    <row r="58" spans="1:6" ht="15.95" customHeight="1" x14ac:dyDescent="0.2">
      <c r="A58" s="38">
        <v>45</v>
      </c>
      <c r="B58" s="76" t="s">
        <v>51</v>
      </c>
      <c r="C58" s="55" t="str">
        <f>'Показатель 3.1'!C58</f>
        <v xml:space="preserve">Да, опубликован </v>
      </c>
      <c r="D58" s="41" t="s">
        <v>241</v>
      </c>
      <c r="E58" s="39">
        <f>IF(D58=D$5,'Методика  (Раздел 3)'!C$38,0)</f>
        <v>0</v>
      </c>
      <c r="F58" s="41" t="s">
        <v>204</v>
      </c>
    </row>
    <row r="59" spans="1:6" ht="15.95" customHeight="1" x14ac:dyDescent="0.2">
      <c r="A59" s="38">
        <v>46</v>
      </c>
      <c r="B59" s="76" t="s">
        <v>52</v>
      </c>
      <c r="C59" s="55" t="str">
        <f>'Показатель 3.1'!C59</f>
        <v xml:space="preserve">Нет, не опубликован </v>
      </c>
      <c r="D59" s="41" t="s">
        <v>241</v>
      </c>
      <c r="E59" s="39">
        <f>IF(D59=D$5,'Методика  (Раздел 3)'!C$38,0)</f>
        <v>0</v>
      </c>
      <c r="F59" s="41" t="s">
        <v>117</v>
      </c>
    </row>
    <row r="60" spans="1:6" ht="15.95" customHeight="1" x14ac:dyDescent="0.2">
      <c r="A60" s="38">
        <v>47</v>
      </c>
      <c r="B60" s="76" t="s">
        <v>53</v>
      </c>
      <c r="C60" s="55" t="str">
        <f>'Показатель 3.1'!C60</f>
        <v xml:space="preserve">Да, опубликован </v>
      </c>
      <c r="D60" s="41" t="s">
        <v>148</v>
      </c>
      <c r="E60" s="39">
        <f>IF(D60=D$5,'Методика  (Раздел 3)'!C$38,0)</f>
        <v>2</v>
      </c>
      <c r="F60" s="41" t="s">
        <v>318</v>
      </c>
    </row>
    <row r="61" spans="1:6" ht="15.95" customHeight="1" x14ac:dyDescent="0.2">
      <c r="A61" s="38">
        <v>48</v>
      </c>
      <c r="B61" s="76" t="s">
        <v>54</v>
      </c>
      <c r="C61" s="55" t="str">
        <f>'Показатель 3.1'!C61</f>
        <v xml:space="preserve">Да, опубликован </v>
      </c>
      <c r="D61" s="41" t="s">
        <v>241</v>
      </c>
      <c r="E61" s="39">
        <f>IF(D61=D$5,'Методика  (Раздел 3)'!C$38,0)</f>
        <v>0</v>
      </c>
      <c r="F61" s="41" t="s">
        <v>319</v>
      </c>
    </row>
    <row r="62" spans="1:6" ht="15.95" customHeight="1" x14ac:dyDescent="0.2">
      <c r="A62" s="38">
        <v>49</v>
      </c>
      <c r="B62" s="76" t="s">
        <v>55</v>
      </c>
      <c r="C62" s="55" t="str">
        <f>'Показатель 3.1'!C62</f>
        <v xml:space="preserve">Да, опубликован </v>
      </c>
      <c r="D62" s="41" t="s">
        <v>148</v>
      </c>
      <c r="E62" s="39">
        <f>IF(D62=D$5,'Методика  (Раздел 3)'!C$38,0)</f>
        <v>2</v>
      </c>
      <c r="F62" s="41" t="s">
        <v>323</v>
      </c>
    </row>
    <row r="63" spans="1:6" ht="15.95" customHeight="1" x14ac:dyDescent="0.2">
      <c r="A63" s="38">
        <v>50</v>
      </c>
      <c r="B63" s="76" t="s">
        <v>56</v>
      </c>
      <c r="C63" s="55" t="str">
        <f>'Показатель 3.1'!C63</f>
        <v xml:space="preserve">Да, опубликован </v>
      </c>
      <c r="D63" s="41" t="s">
        <v>148</v>
      </c>
      <c r="E63" s="39">
        <f>IF(D63=D$5,'Методика  (Раздел 3)'!C$38,0)</f>
        <v>2</v>
      </c>
      <c r="F63" s="41" t="s">
        <v>206</v>
      </c>
    </row>
    <row r="64" spans="1:6" ht="15.95" customHeight="1" x14ac:dyDescent="0.2">
      <c r="A64" s="38">
        <v>51</v>
      </c>
      <c r="B64" s="76" t="s">
        <v>57</v>
      </c>
      <c r="C64" s="55" t="str">
        <f>'Показатель 3.1'!C64</f>
        <v xml:space="preserve">Да, опубликован </v>
      </c>
      <c r="D64" s="41" t="s">
        <v>148</v>
      </c>
      <c r="E64" s="39">
        <f>IF(D64=D$5,'Методика  (Раздел 3)'!C$38,0)</f>
        <v>2</v>
      </c>
      <c r="F64" s="41" t="s">
        <v>207</v>
      </c>
    </row>
    <row r="65" spans="1:6" ht="15.95" customHeight="1" x14ac:dyDescent="0.2">
      <c r="A65" s="38">
        <v>52</v>
      </c>
      <c r="B65" s="76" t="s">
        <v>58</v>
      </c>
      <c r="C65" s="55" t="str">
        <f>'Показатель 3.1'!C65</f>
        <v xml:space="preserve">Да, опубликован </v>
      </c>
      <c r="D65" s="41" t="s">
        <v>148</v>
      </c>
      <c r="E65" s="39">
        <f>IF(D65=D$5,'Методика  (Раздел 3)'!C$38,0)</f>
        <v>2</v>
      </c>
      <c r="F65" s="41" t="s">
        <v>208</v>
      </c>
    </row>
    <row r="66" spans="1:6" ht="15.95" customHeight="1" x14ac:dyDescent="0.2">
      <c r="A66" s="38">
        <v>53</v>
      </c>
      <c r="B66" s="76" t="s">
        <v>59</v>
      </c>
      <c r="C66" s="55" t="str">
        <f>'Показатель 3.1'!C66</f>
        <v xml:space="preserve">Да, опубликован </v>
      </c>
      <c r="D66" s="41" t="s">
        <v>148</v>
      </c>
      <c r="E66" s="39">
        <f>IF(D66=D$5,'Методика  (Раздел 3)'!C$38,0)</f>
        <v>2</v>
      </c>
      <c r="F66" s="41" t="s">
        <v>209</v>
      </c>
    </row>
    <row r="67" spans="1:6" ht="15.95" customHeight="1" x14ac:dyDescent="0.2">
      <c r="A67" s="38">
        <v>54</v>
      </c>
      <c r="B67" s="76" t="s">
        <v>60</v>
      </c>
      <c r="C67" s="55" t="str">
        <f>'Показатель 3.1'!C67</f>
        <v xml:space="preserve">Да, опубликован </v>
      </c>
      <c r="D67" s="41" t="s">
        <v>241</v>
      </c>
      <c r="E67" s="39">
        <f>IF(D67=D$5,'Методика  (Раздел 3)'!C$38,0)</f>
        <v>0</v>
      </c>
      <c r="F67" s="41" t="s">
        <v>210</v>
      </c>
    </row>
    <row r="68" spans="1:6" ht="15.95" customHeight="1" x14ac:dyDescent="0.2">
      <c r="A68" s="38">
        <v>55</v>
      </c>
      <c r="B68" s="76" t="s">
        <v>61</v>
      </c>
      <c r="C68" s="55" t="str">
        <f>'Показатель 3.1'!C68</f>
        <v xml:space="preserve">Да, опубликован </v>
      </c>
      <c r="D68" s="41" t="s">
        <v>148</v>
      </c>
      <c r="E68" s="39">
        <f>IF(D68=D$5,'Методика  (Раздел 3)'!C$38,0)</f>
        <v>2</v>
      </c>
      <c r="F68" s="41" t="s">
        <v>335</v>
      </c>
    </row>
    <row r="69" spans="1:6" ht="15.95" customHeight="1" x14ac:dyDescent="0.2">
      <c r="A69" s="38">
        <v>56</v>
      </c>
      <c r="B69" s="76" t="s">
        <v>62</v>
      </c>
      <c r="C69" s="55" t="str">
        <f>'Показатель 3.1'!C69</f>
        <v xml:space="preserve">Да, опубликован </v>
      </c>
      <c r="D69" s="41" t="s">
        <v>148</v>
      </c>
      <c r="E69" s="39">
        <f>IF(D69=D$5,'Методика  (Раздел 3)'!C$38,0)</f>
        <v>2</v>
      </c>
      <c r="F69" s="41" t="s">
        <v>211</v>
      </c>
    </row>
    <row r="70" spans="1:6" s="80" customFormat="1" ht="15.95" customHeight="1" x14ac:dyDescent="0.2">
      <c r="A70" s="34"/>
      <c r="B70" s="75" t="s">
        <v>63</v>
      </c>
      <c r="C70" s="35"/>
      <c r="D70" s="44"/>
      <c r="E70" s="43"/>
      <c r="F70" s="44"/>
    </row>
    <row r="71" spans="1:6" ht="15.95" customHeight="1" x14ac:dyDescent="0.2">
      <c r="A71" s="38">
        <v>57</v>
      </c>
      <c r="B71" s="76" t="s">
        <v>64</v>
      </c>
      <c r="C71" s="55" t="str">
        <f>'Показатель 3.1'!C71</f>
        <v xml:space="preserve">Да, опубликован </v>
      </c>
      <c r="D71" s="41" t="s">
        <v>241</v>
      </c>
      <c r="E71" s="39">
        <f>IF(D71=D$5,'Методика  (Раздел 3)'!C$38,0)</f>
        <v>0</v>
      </c>
      <c r="F71" s="41" t="s">
        <v>213</v>
      </c>
    </row>
    <row r="72" spans="1:6" ht="15.95" customHeight="1" x14ac:dyDescent="0.2">
      <c r="A72" s="38">
        <v>58</v>
      </c>
      <c r="B72" s="76" t="s">
        <v>65</v>
      </c>
      <c r="C72" s="55" t="str">
        <f>'Показатель 3.1'!C72</f>
        <v xml:space="preserve">Да, опубликован </v>
      </c>
      <c r="D72" s="41" t="s">
        <v>241</v>
      </c>
      <c r="E72" s="39">
        <f>IF(D72=D$5,'Методика  (Раздел 3)'!C$38,0)</f>
        <v>0</v>
      </c>
      <c r="F72" s="41" t="s">
        <v>214</v>
      </c>
    </row>
    <row r="73" spans="1:6" ht="15.95" customHeight="1" x14ac:dyDescent="0.2">
      <c r="A73" s="38">
        <v>59</v>
      </c>
      <c r="B73" s="76" t="s">
        <v>66</v>
      </c>
      <c r="C73" s="55" t="str">
        <f>'Показатель 3.1'!C73</f>
        <v xml:space="preserve">Да, опубликован </v>
      </c>
      <c r="D73" s="41" t="s">
        <v>148</v>
      </c>
      <c r="E73" s="39">
        <f>IF(D73=D$5,'Методика  (Раздел 3)'!C$38,0)</f>
        <v>2</v>
      </c>
      <c r="F73" s="41" t="s">
        <v>215</v>
      </c>
    </row>
    <row r="74" spans="1:6" ht="15.95" customHeight="1" x14ac:dyDescent="0.2">
      <c r="A74" s="38">
        <v>60</v>
      </c>
      <c r="B74" s="76" t="s">
        <v>67</v>
      </c>
      <c r="C74" s="55" t="str">
        <f>'Показатель 3.1'!C74</f>
        <v xml:space="preserve">Да, опубликован </v>
      </c>
      <c r="D74" s="41" t="s">
        <v>241</v>
      </c>
      <c r="E74" s="39">
        <f>IF(D74=D$5,'Методика  (Раздел 3)'!C$38,0)</f>
        <v>0</v>
      </c>
      <c r="F74" s="41" t="s">
        <v>216</v>
      </c>
    </row>
    <row r="75" spans="1:6" ht="15.95" customHeight="1" x14ac:dyDescent="0.2">
      <c r="A75" s="38">
        <v>61</v>
      </c>
      <c r="B75" s="76" t="s">
        <v>68</v>
      </c>
      <c r="C75" s="55" t="str">
        <f>'Показатель 3.1'!C75</f>
        <v xml:space="preserve">Да, опубликован </v>
      </c>
      <c r="D75" s="41" t="s">
        <v>148</v>
      </c>
      <c r="E75" s="39">
        <f>IF(D75=D$5,'Методика  (Раздел 3)'!C$38,0)</f>
        <v>2</v>
      </c>
      <c r="F75" s="41" t="s">
        <v>276</v>
      </c>
    </row>
    <row r="76" spans="1:6" ht="15.95" customHeight="1" x14ac:dyDescent="0.2">
      <c r="A76" s="38">
        <v>62</v>
      </c>
      <c r="B76" s="76" t="s">
        <v>69</v>
      </c>
      <c r="C76" s="55" t="str">
        <f>'Показатель 3.1'!C76</f>
        <v xml:space="preserve">Да, опубликован </v>
      </c>
      <c r="D76" s="41" t="s">
        <v>241</v>
      </c>
      <c r="E76" s="39">
        <f>IF(D76=D$5,'Методика  (Раздел 3)'!C$38,0)</f>
        <v>0</v>
      </c>
      <c r="F76" s="41" t="s">
        <v>342</v>
      </c>
    </row>
    <row r="77" spans="1:6" s="80" customFormat="1" ht="15.95" customHeight="1" x14ac:dyDescent="0.2">
      <c r="A77" s="34"/>
      <c r="B77" s="75" t="s">
        <v>70</v>
      </c>
      <c r="C77" s="35"/>
      <c r="D77" s="44"/>
      <c r="E77" s="43"/>
      <c r="F77" s="44"/>
    </row>
    <row r="78" spans="1:6" ht="15.95" customHeight="1" x14ac:dyDescent="0.2">
      <c r="A78" s="38">
        <v>63</v>
      </c>
      <c r="B78" s="76" t="s">
        <v>71</v>
      </c>
      <c r="C78" s="55" t="str">
        <f>'Показатель 3.1'!C78</f>
        <v xml:space="preserve">Нет, не опубликован </v>
      </c>
      <c r="D78" s="41" t="s">
        <v>241</v>
      </c>
      <c r="E78" s="39">
        <f>IF(D78=D$5,'Методика  (Раздел 3)'!C$38,0)</f>
        <v>0</v>
      </c>
      <c r="F78" s="61" t="s">
        <v>346</v>
      </c>
    </row>
    <row r="79" spans="1:6" ht="15.95" customHeight="1" x14ac:dyDescent="0.2">
      <c r="A79" s="38">
        <v>64</v>
      </c>
      <c r="B79" s="76" t="s">
        <v>72</v>
      </c>
      <c r="C79" s="55" t="str">
        <f>'Показатель 3.1'!C79</f>
        <v xml:space="preserve">Да, опубликован </v>
      </c>
      <c r="D79" s="41" t="s">
        <v>148</v>
      </c>
      <c r="E79" s="39">
        <f>IF(D79=D$5,'Методика  (Раздел 3)'!C$38,0)</f>
        <v>2</v>
      </c>
      <c r="F79" s="41" t="s">
        <v>118</v>
      </c>
    </row>
    <row r="80" spans="1:6" ht="15.95" customHeight="1" x14ac:dyDescent="0.2">
      <c r="A80" s="38">
        <v>65</v>
      </c>
      <c r="B80" s="76" t="s">
        <v>73</v>
      </c>
      <c r="C80" s="55" t="str">
        <f>'Показатель 3.1'!C80</f>
        <v xml:space="preserve">Нет, не опубликован </v>
      </c>
      <c r="D80" s="41" t="s">
        <v>241</v>
      </c>
      <c r="E80" s="39">
        <f>IF(D80=D$5,'Методика  (Раздел 3)'!C$38,0)</f>
        <v>0</v>
      </c>
      <c r="F80" s="41" t="s">
        <v>217</v>
      </c>
    </row>
    <row r="81" spans="1:6" ht="15.95" customHeight="1" x14ac:dyDescent="0.2">
      <c r="A81" s="38">
        <v>66</v>
      </c>
      <c r="B81" s="76" t="s">
        <v>74</v>
      </c>
      <c r="C81" s="55" t="str">
        <f>'Показатель 3.1'!C81</f>
        <v xml:space="preserve">Да, опубликован </v>
      </c>
      <c r="D81" s="41" t="s">
        <v>241</v>
      </c>
      <c r="E81" s="39">
        <f>IF(D81=D$5,'Методика  (Раздел 3)'!C$38,0)</f>
        <v>0</v>
      </c>
      <c r="F81" s="41" t="s">
        <v>219</v>
      </c>
    </row>
    <row r="82" spans="1:6" ht="15.95" customHeight="1" x14ac:dyDescent="0.2">
      <c r="A82" s="38">
        <v>67</v>
      </c>
      <c r="B82" s="76" t="s">
        <v>75</v>
      </c>
      <c r="C82" s="55" t="str">
        <f>'Показатель 3.1'!C82</f>
        <v xml:space="preserve">Да, опубликован </v>
      </c>
      <c r="D82" s="41" t="s">
        <v>148</v>
      </c>
      <c r="E82" s="39">
        <f>IF(D82=D$5,'Методика  (Раздел 3)'!C$38,0)</f>
        <v>2</v>
      </c>
      <c r="F82" s="41" t="s">
        <v>220</v>
      </c>
    </row>
    <row r="83" spans="1:6" ht="15.95" customHeight="1" x14ac:dyDescent="0.2">
      <c r="A83" s="38">
        <v>68</v>
      </c>
      <c r="B83" s="76" t="s">
        <v>76</v>
      </c>
      <c r="C83" s="55" t="str">
        <f>'Показатель 3.1'!C83</f>
        <v xml:space="preserve">Нет, не опубликован </v>
      </c>
      <c r="D83" s="41" t="s">
        <v>241</v>
      </c>
      <c r="E83" s="39">
        <f>IF(D83=D$5,'Методика  (Раздел 3)'!C$38,0)</f>
        <v>0</v>
      </c>
      <c r="F83" s="41" t="s">
        <v>119</v>
      </c>
    </row>
    <row r="84" spans="1:6" ht="15.95" customHeight="1" x14ac:dyDescent="0.2">
      <c r="A84" s="38">
        <v>69</v>
      </c>
      <c r="B84" s="76" t="s">
        <v>77</v>
      </c>
      <c r="C84" s="55" t="str">
        <f>'Показатель 3.1'!C84</f>
        <v xml:space="preserve">Да, опубликован </v>
      </c>
      <c r="D84" s="41" t="s">
        <v>148</v>
      </c>
      <c r="E84" s="39">
        <f>IF(D84=D$5,'Методика  (Раздел 3)'!C$38,0)</f>
        <v>2</v>
      </c>
      <c r="F84" s="41" t="s">
        <v>221</v>
      </c>
    </row>
    <row r="85" spans="1:6" ht="15.95" customHeight="1" x14ac:dyDescent="0.2">
      <c r="A85" s="38">
        <v>70</v>
      </c>
      <c r="B85" s="76" t="s">
        <v>78</v>
      </c>
      <c r="C85" s="55" t="str">
        <f>'Показатель 3.1'!C85</f>
        <v xml:space="preserve">Да, опубликован </v>
      </c>
      <c r="D85" s="41" t="s">
        <v>148</v>
      </c>
      <c r="E85" s="39">
        <f>IF(D85=D$5,'Методика  (Раздел 3)'!C$38,0)</f>
        <v>2</v>
      </c>
      <c r="F85" s="41" t="s">
        <v>393</v>
      </c>
    </row>
    <row r="86" spans="1:6" ht="15.95" customHeight="1" x14ac:dyDescent="0.2">
      <c r="A86" s="38">
        <v>71</v>
      </c>
      <c r="B86" s="76" t="s">
        <v>79</v>
      </c>
      <c r="C86" s="55" t="str">
        <f>'Показатель 3.1'!C86</f>
        <v xml:space="preserve">Да, опубликован </v>
      </c>
      <c r="D86" s="41" t="s">
        <v>241</v>
      </c>
      <c r="E86" s="39">
        <f>IF(D86=D$5,'Методика  (Раздел 3)'!C$38,0)</f>
        <v>0</v>
      </c>
      <c r="F86" s="41" t="s">
        <v>222</v>
      </c>
    </row>
    <row r="87" spans="1:6" ht="15.95" customHeight="1" x14ac:dyDescent="0.2">
      <c r="A87" s="38">
        <v>72</v>
      </c>
      <c r="B87" s="76" t="s">
        <v>80</v>
      </c>
      <c r="C87" s="55" t="str">
        <f>'Показатель 3.1'!C87</f>
        <v xml:space="preserve">Да, опубликован </v>
      </c>
      <c r="D87" s="41" t="s">
        <v>241</v>
      </c>
      <c r="E87" s="39">
        <f>IF(D87=D$5,'Методика  (Раздел 3)'!C$38,0)</f>
        <v>0</v>
      </c>
      <c r="F87" s="41" t="s">
        <v>223</v>
      </c>
    </row>
    <row r="88" spans="1:6" ht="15.95" customHeight="1" x14ac:dyDescent="0.2">
      <c r="A88" s="38">
        <v>73</v>
      </c>
      <c r="B88" s="76" t="s">
        <v>81</v>
      </c>
      <c r="C88" s="55" t="str">
        <f>'Показатель 3.1'!C88</f>
        <v xml:space="preserve">Да, опубликован </v>
      </c>
      <c r="D88" s="41" t="s">
        <v>148</v>
      </c>
      <c r="E88" s="39">
        <f>IF(D88=D$5,'Методика  (Раздел 3)'!C$38,0)</f>
        <v>2</v>
      </c>
      <c r="F88" s="41" t="s">
        <v>351</v>
      </c>
    </row>
    <row r="89" spans="1:6" ht="15.95" customHeight="1" x14ac:dyDescent="0.2">
      <c r="A89" s="38">
        <v>74</v>
      </c>
      <c r="B89" s="76" t="s">
        <v>82</v>
      </c>
      <c r="C89" s="55" t="str">
        <f>'Показатель 3.1'!C89</f>
        <v xml:space="preserve">Да, опубликован </v>
      </c>
      <c r="D89" s="41" t="s">
        <v>148</v>
      </c>
      <c r="E89" s="39">
        <f>IF(D89=D$5,'Методика  (Раздел 3)'!C$38,0)</f>
        <v>2</v>
      </c>
      <c r="F89" s="61" t="s">
        <v>402</v>
      </c>
    </row>
    <row r="90" spans="1:6" s="80" customFormat="1" ht="15.95" customHeight="1" x14ac:dyDescent="0.2">
      <c r="A90" s="34"/>
      <c r="B90" s="75" t="s">
        <v>83</v>
      </c>
      <c r="C90" s="35"/>
      <c r="D90" s="44"/>
      <c r="E90" s="43"/>
      <c r="F90" s="44"/>
    </row>
    <row r="91" spans="1:6" ht="15.95" customHeight="1" x14ac:dyDescent="0.2">
      <c r="A91" s="38">
        <v>75</v>
      </c>
      <c r="B91" s="76" t="s">
        <v>84</v>
      </c>
      <c r="C91" s="55" t="str">
        <f>'Показатель 3.1'!C91</f>
        <v xml:space="preserve">Нет, не опубликован </v>
      </c>
      <c r="D91" s="41" t="s">
        <v>241</v>
      </c>
      <c r="E91" s="39">
        <f>IF(D91=D$5,'Методика  (Раздел 3)'!C$38,0)</f>
        <v>0</v>
      </c>
      <c r="F91" s="41" t="s">
        <v>225</v>
      </c>
    </row>
    <row r="92" spans="1:6" ht="15.95" customHeight="1" x14ac:dyDescent="0.2">
      <c r="A92" s="38">
        <v>76</v>
      </c>
      <c r="B92" s="76" t="s">
        <v>85</v>
      </c>
      <c r="C92" s="55" t="str">
        <f>'Показатель 3.1'!C92</f>
        <v xml:space="preserve">Да, опубликован </v>
      </c>
      <c r="D92" s="41" t="s">
        <v>148</v>
      </c>
      <c r="E92" s="39">
        <f>IF(D92=D$5,'Методика  (Раздел 3)'!C$38,0)</f>
        <v>2</v>
      </c>
      <c r="F92" s="41" t="s">
        <v>226</v>
      </c>
    </row>
    <row r="93" spans="1:6" ht="15.95" customHeight="1" x14ac:dyDescent="0.2">
      <c r="A93" s="38">
        <v>77</v>
      </c>
      <c r="B93" s="76" t="s">
        <v>86</v>
      </c>
      <c r="C93" s="55" t="str">
        <f>'Показатель 3.1'!C93</f>
        <v xml:space="preserve">Да, опубликован </v>
      </c>
      <c r="D93" s="41" t="s">
        <v>241</v>
      </c>
      <c r="E93" s="39">
        <f>IF(D93=D$5,'Методика  (Раздел 3)'!C$38,0)</f>
        <v>0</v>
      </c>
      <c r="F93" s="41" t="s">
        <v>366</v>
      </c>
    </row>
    <row r="94" spans="1:6" ht="15.95" customHeight="1" x14ac:dyDescent="0.2">
      <c r="A94" s="38">
        <v>78</v>
      </c>
      <c r="B94" s="76" t="s">
        <v>87</v>
      </c>
      <c r="C94" s="55" t="str">
        <f>'Показатель 3.1'!C94</f>
        <v xml:space="preserve">Да, опубликован </v>
      </c>
      <c r="D94" s="41" t="s">
        <v>148</v>
      </c>
      <c r="E94" s="39">
        <f>IF(D94=D$5,'Методика  (Раздел 3)'!C$38,0)</f>
        <v>2</v>
      </c>
      <c r="F94" s="41" t="s">
        <v>270</v>
      </c>
    </row>
    <row r="95" spans="1:6" ht="15.95" customHeight="1" x14ac:dyDescent="0.2">
      <c r="A95" s="38">
        <v>79</v>
      </c>
      <c r="B95" s="76" t="s">
        <v>88</v>
      </c>
      <c r="C95" s="55" t="str">
        <f>'Показатель 3.1'!C95</f>
        <v xml:space="preserve">Нет, не опубликован </v>
      </c>
      <c r="D95" s="41" t="s">
        <v>241</v>
      </c>
      <c r="E95" s="39">
        <f>IF(D95=D$5,'Методика  (Раздел 3)'!C$38,0)</f>
        <v>0</v>
      </c>
      <c r="F95" s="41" t="s">
        <v>101</v>
      </c>
    </row>
    <row r="96" spans="1:6" ht="15.95" customHeight="1" x14ac:dyDescent="0.2">
      <c r="A96" s="38">
        <v>80</v>
      </c>
      <c r="B96" s="76" t="s">
        <v>89</v>
      </c>
      <c r="C96" s="55" t="str">
        <f>'Показатель 3.1'!C96</f>
        <v xml:space="preserve">Да, опубликован </v>
      </c>
      <c r="D96" s="41" t="s">
        <v>148</v>
      </c>
      <c r="E96" s="39">
        <f>IF(D96=D$5,'Методика  (Раздел 3)'!C$38,0)</f>
        <v>2</v>
      </c>
      <c r="F96" s="61" t="s">
        <v>367</v>
      </c>
    </row>
    <row r="97" spans="1:6" ht="15.95" customHeight="1" x14ac:dyDescent="0.2">
      <c r="A97" s="38">
        <v>81</v>
      </c>
      <c r="B97" s="76" t="s">
        <v>90</v>
      </c>
      <c r="C97" s="55" t="str">
        <f>'Показатель 3.1'!C97</f>
        <v xml:space="preserve">Да, опубликован </v>
      </c>
      <c r="D97" s="41" t="s">
        <v>241</v>
      </c>
      <c r="E97" s="39">
        <f>IF(D97=D$5,'Методика  (Раздел 3)'!C$38,0)</f>
        <v>0</v>
      </c>
      <c r="F97" s="41" t="s">
        <v>212</v>
      </c>
    </row>
    <row r="98" spans="1:6" ht="15.95" customHeight="1" x14ac:dyDescent="0.2">
      <c r="A98" s="38">
        <v>82</v>
      </c>
      <c r="B98" s="76" t="s">
        <v>91</v>
      </c>
      <c r="C98" s="55" t="str">
        <f>'Показатель 3.1'!C98</f>
        <v xml:space="preserve">Да, опубликован </v>
      </c>
      <c r="D98" s="41" t="s">
        <v>148</v>
      </c>
      <c r="E98" s="39">
        <f>IF(D98=D$5,'Методика  (Раздел 3)'!C$38,0)</f>
        <v>2</v>
      </c>
      <c r="F98" s="41" t="s">
        <v>227</v>
      </c>
    </row>
    <row r="99" spans="1:6" ht="15.95" customHeight="1" x14ac:dyDescent="0.2">
      <c r="A99" s="38">
        <v>83</v>
      </c>
      <c r="B99" s="76" t="s">
        <v>92</v>
      </c>
      <c r="C99" s="55" t="str">
        <f>'Показатель 3.1'!C99</f>
        <v xml:space="preserve">Нет, не опубликован </v>
      </c>
      <c r="D99" s="41" t="s">
        <v>241</v>
      </c>
      <c r="E99" s="39">
        <f>IF(D99=D$5,'Методика  (Раздел 3)'!C$38,0)</f>
        <v>0</v>
      </c>
      <c r="F99" s="41" t="s">
        <v>228</v>
      </c>
    </row>
    <row r="100" spans="1:6" x14ac:dyDescent="0.2">
      <c r="A100" s="34"/>
      <c r="B100" s="47" t="s">
        <v>165</v>
      </c>
      <c r="C100" s="47"/>
      <c r="D100" s="57"/>
      <c r="E100" s="48"/>
      <c r="F100" s="64"/>
    </row>
    <row r="101" spans="1:6" ht="14.25" customHeight="1" x14ac:dyDescent="0.2">
      <c r="A101" s="38">
        <v>84</v>
      </c>
      <c r="B101" s="77" t="s">
        <v>166</v>
      </c>
      <c r="C101" s="55" t="str">
        <f>'Показатель 3.1'!C101</f>
        <v xml:space="preserve">Да, опубликован </v>
      </c>
      <c r="D101" s="41" t="s">
        <v>241</v>
      </c>
      <c r="E101" s="39">
        <f>IF(D101=D$5,'Методика  (Раздел 3)'!C$38,0)</f>
        <v>0</v>
      </c>
      <c r="F101" s="65" t="s">
        <v>345</v>
      </c>
    </row>
    <row r="102" spans="1:6" ht="13.5" customHeight="1" x14ac:dyDescent="0.2">
      <c r="A102" s="38">
        <v>85</v>
      </c>
      <c r="B102" s="77" t="s">
        <v>167</v>
      </c>
      <c r="C102" s="55" t="str">
        <f>'Показатель 3.1'!C102</f>
        <v xml:space="preserve">Нет, не опубликован </v>
      </c>
      <c r="D102" s="41" t="s">
        <v>241</v>
      </c>
      <c r="E102" s="39">
        <f>IF(D102=D$5,'Методика  (Раздел 3)'!C$38,0)</f>
        <v>0</v>
      </c>
      <c r="F102" s="65" t="s">
        <v>229</v>
      </c>
    </row>
    <row r="106" spans="1:6" x14ac:dyDescent="0.2">
      <c r="A106" s="81"/>
    </row>
    <row r="113" spans="1:1" x14ac:dyDescent="0.2">
      <c r="A113" s="81"/>
    </row>
    <row r="117" spans="1:1" x14ac:dyDescent="0.2">
      <c r="A117" s="81"/>
    </row>
    <row r="120" spans="1:1" x14ac:dyDescent="0.2">
      <c r="A120" s="81"/>
    </row>
    <row r="124" spans="1:1" x14ac:dyDescent="0.2">
      <c r="A124" s="81"/>
    </row>
    <row r="127" spans="1:1" x14ac:dyDescent="0.2">
      <c r="A127" s="81"/>
    </row>
    <row r="131" spans="1:1" x14ac:dyDescent="0.2">
      <c r="A131" s="81"/>
    </row>
  </sheetData>
  <autoFilter ref="A9:F102"/>
  <mergeCells count="5">
    <mergeCell ref="A4:A7"/>
    <mergeCell ref="F4:F7"/>
    <mergeCell ref="B5:B7"/>
    <mergeCell ref="E5:E6"/>
    <mergeCell ref="C4:C6"/>
  </mergeCells>
  <dataValidations count="1">
    <dataValidation type="list" allowBlank="1" showInputMessage="1" showErrorMessage="1" sqref="D71:D76 D10:D27 D48:D54 D78:D89 D41:D46 D29:D39 D56:D69 D101:D102 D91:D99">
      <formula1>Выбор_3.8</formula1>
    </dataValidation>
  </dataValidations>
  <hyperlinks>
    <hyperlink ref="F17" r:id="rId1"/>
    <hyperlink ref="F25" r:id="rId2"/>
    <hyperlink ref="F27" r:id="rId3" display="http://budget.mos.ru/debt_index"/>
    <hyperlink ref="F32" r:id="rId4"/>
    <hyperlink ref="F34" r:id="rId5"/>
  </hyperlinks>
  <pageMargins left="0.70866141732283472" right="0.70866141732283472" top="0.74803149606299213" bottom="0.74803149606299213" header="0.31496062992125984" footer="0.31496062992125984"/>
  <pageSetup paperSize="9" scale="75" fitToHeight="3" orientation="landscape" r:id="rId6"/>
  <headerFooter>
    <oddFooter>&amp;A&amp;RСтраница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1"/>
  <sheetViews>
    <sheetView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21" sqref="F21"/>
    </sheetView>
  </sheetViews>
  <sheetFormatPr defaultColWidth="9.140625" defaultRowHeight="12.75" x14ac:dyDescent="0.2"/>
  <cols>
    <col min="1" max="1" width="4.140625" style="50" customWidth="1"/>
    <col min="2" max="2" width="32.7109375" style="29" customWidth="1"/>
    <col min="3" max="3" width="20.42578125" style="29" customWidth="1"/>
    <col min="4" max="4" width="31.85546875" style="2" customWidth="1"/>
    <col min="5" max="5" width="15" style="2" customWidth="1"/>
    <col min="6" max="6" width="65.5703125" style="2" customWidth="1"/>
    <col min="7" max="16384" width="9.140625" style="2"/>
  </cols>
  <sheetData>
    <row r="1" spans="1:6" ht="21" customHeight="1" x14ac:dyDescent="0.2">
      <c r="A1" s="15"/>
      <c r="B1" s="19" t="s">
        <v>285</v>
      </c>
      <c r="C1" s="19"/>
      <c r="D1" s="19"/>
      <c r="E1" s="20"/>
      <c r="F1" s="20"/>
    </row>
    <row r="2" spans="1:6" ht="20.100000000000001" customHeight="1" x14ac:dyDescent="0.2">
      <c r="A2" s="22"/>
      <c r="B2" s="90" t="s">
        <v>183</v>
      </c>
      <c r="C2" s="90"/>
      <c r="D2" s="90"/>
      <c r="E2" s="90"/>
      <c r="F2" s="90"/>
    </row>
    <row r="3" spans="1:6" s="29" customFormat="1" ht="31.5" customHeight="1" x14ac:dyDescent="0.25">
      <c r="A3" s="27"/>
      <c r="B3" s="135" t="str">
        <f>'Методика  (Раздел 3)'!B41</f>
        <v>В целях оценки показателя учитывается контактная информация, представленная непосредственно в бюджете для граждан, то есть на специализированном сайте для представления бюджетных данных для граждан или в составе брошюры (презентации).</v>
      </c>
      <c r="C3" s="135"/>
      <c r="D3" s="135"/>
      <c r="E3" s="135"/>
      <c r="F3" s="135"/>
    </row>
    <row r="4" spans="1:6" ht="58.5" customHeight="1" x14ac:dyDescent="0.2">
      <c r="A4" s="136" t="s">
        <v>152</v>
      </c>
      <c r="B4" s="30" t="s">
        <v>0</v>
      </c>
      <c r="C4" s="144" t="s">
        <v>235</v>
      </c>
      <c r="D4" s="51" t="str">
        <f>'Методика  (Раздел 3)'!B40</f>
        <v>Представлена ли в «бюджете для граждан» контактная информация для граждан, которые хотят больше узнать о бюджете?</v>
      </c>
      <c r="E4" s="51" t="s">
        <v>181</v>
      </c>
      <c r="F4" s="144" t="s">
        <v>162</v>
      </c>
    </row>
    <row r="5" spans="1:6" ht="15" customHeight="1" x14ac:dyDescent="0.2">
      <c r="A5" s="137"/>
      <c r="B5" s="144" t="s">
        <v>160</v>
      </c>
      <c r="C5" s="145"/>
      <c r="D5" s="52" t="str">
        <f>'Методика  (Раздел 3)'!B42</f>
        <v>Да, представлена</v>
      </c>
      <c r="E5" s="139" t="s">
        <v>163</v>
      </c>
      <c r="F5" s="145"/>
    </row>
    <row r="6" spans="1:6" ht="14.25" customHeight="1" x14ac:dyDescent="0.2">
      <c r="A6" s="137"/>
      <c r="B6" s="145"/>
      <c r="C6" s="145"/>
      <c r="D6" s="52" t="str">
        <f>'Методика  (Раздел 3)'!B43</f>
        <v>Нет, не представлена</v>
      </c>
      <c r="E6" s="140"/>
      <c r="F6" s="145"/>
    </row>
    <row r="7" spans="1:6" ht="15.75" hidden="1" customHeight="1" x14ac:dyDescent="0.2">
      <c r="A7" s="138"/>
      <c r="B7" s="143"/>
      <c r="C7" s="63"/>
      <c r="D7" s="53"/>
      <c r="E7" s="54"/>
      <c r="F7" s="143"/>
    </row>
    <row r="8" spans="1:6" ht="15.75" hidden="1" customHeight="1" x14ac:dyDescent="0.2">
      <c r="A8" s="33"/>
      <c r="B8" s="52"/>
      <c r="C8" s="52"/>
      <c r="D8" s="53"/>
      <c r="E8" s="54"/>
      <c r="F8" s="31"/>
    </row>
    <row r="9" spans="1:6" s="32" customFormat="1" ht="15.95" customHeight="1" x14ac:dyDescent="0.2">
      <c r="A9" s="34"/>
      <c r="B9" s="75" t="s">
        <v>2</v>
      </c>
      <c r="C9" s="35"/>
      <c r="D9" s="44"/>
      <c r="E9" s="43"/>
      <c r="F9" s="37"/>
    </row>
    <row r="10" spans="1:6" ht="15.95" customHeight="1" x14ac:dyDescent="0.2">
      <c r="A10" s="38">
        <v>1</v>
      </c>
      <c r="B10" s="76" t="s">
        <v>3</v>
      </c>
      <c r="C10" s="55" t="str">
        <f>'Показатель 3.1'!C10</f>
        <v xml:space="preserve">Нет, не опубликован </v>
      </c>
      <c r="D10" s="55" t="s">
        <v>242</v>
      </c>
      <c r="E10" s="39">
        <f>IF(D10=D$5,'Методика  (Раздел 3)'!C$42,0)</f>
        <v>0</v>
      </c>
      <c r="F10" s="41" t="s">
        <v>94</v>
      </c>
    </row>
    <row r="11" spans="1:6" ht="15.95" customHeight="1" x14ac:dyDescent="0.2">
      <c r="A11" s="38">
        <v>2</v>
      </c>
      <c r="B11" s="76" t="s">
        <v>4</v>
      </c>
      <c r="C11" s="55" t="str">
        <f>'Показатель 3.1'!C11</f>
        <v xml:space="preserve">Да, опубликован </v>
      </c>
      <c r="D11" s="55" t="s">
        <v>151</v>
      </c>
      <c r="E11" s="39">
        <f>IF(D11=D$5,'Методика  (Раздел 3)'!C$42,0)</f>
        <v>1</v>
      </c>
      <c r="F11" s="41" t="s">
        <v>230</v>
      </c>
    </row>
    <row r="12" spans="1:6" ht="15.95" customHeight="1" x14ac:dyDescent="0.2">
      <c r="A12" s="38">
        <v>3</v>
      </c>
      <c r="B12" s="76" t="s">
        <v>5</v>
      </c>
      <c r="C12" s="55" t="str">
        <f>'Показатель 3.1'!C12</f>
        <v xml:space="preserve">Да, опубликован </v>
      </c>
      <c r="D12" s="55" t="s">
        <v>151</v>
      </c>
      <c r="E12" s="39">
        <f>IF(D12=D$5,'Методика  (Раздел 3)'!C$42,0)</f>
        <v>1</v>
      </c>
      <c r="F12" s="41" t="s">
        <v>104</v>
      </c>
    </row>
    <row r="13" spans="1:6" ht="15.95" customHeight="1" x14ac:dyDescent="0.2">
      <c r="A13" s="38">
        <v>4</v>
      </c>
      <c r="B13" s="76" t="s">
        <v>6</v>
      </c>
      <c r="C13" s="55" t="str">
        <f>'Показатель 3.1'!C13</f>
        <v xml:space="preserve">Да, опубликован </v>
      </c>
      <c r="D13" s="76" t="s">
        <v>151</v>
      </c>
      <c r="E13" s="39">
        <f>IF(D13=D$5,'Методика  (Раздел 3)'!C$42,0)</f>
        <v>1</v>
      </c>
      <c r="F13" s="41" t="s">
        <v>105</v>
      </c>
    </row>
    <row r="14" spans="1:6" ht="15.95" customHeight="1" x14ac:dyDescent="0.2">
      <c r="A14" s="38">
        <v>5</v>
      </c>
      <c r="B14" s="76" t="s">
        <v>7</v>
      </c>
      <c r="C14" s="55" t="str">
        <f>'Показатель 3.1'!C14</f>
        <v xml:space="preserve">Нет, не опубликован </v>
      </c>
      <c r="D14" s="76" t="s">
        <v>242</v>
      </c>
      <c r="E14" s="39">
        <f>IF(D14=D$5,'Методика  (Раздел 3)'!C$42,0)</f>
        <v>0</v>
      </c>
      <c r="F14" s="41" t="s">
        <v>184</v>
      </c>
    </row>
    <row r="15" spans="1:6" ht="15.95" customHeight="1" x14ac:dyDescent="0.2">
      <c r="A15" s="38">
        <v>6</v>
      </c>
      <c r="B15" s="76" t="s">
        <v>8</v>
      </c>
      <c r="C15" s="55" t="str">
        <f>'Показатель 3.1'!C15</f>
        <v xml:space="preserve">Нет, не опубликован </v>
      </c>
      <c r="D15" s="76" t="s">
        <v>242</v>
      </c>
      <c r="E15" s="39">
        <f>IF(D15=D$5,'Методика  (Раздел 3)'!C$42,0)</f>
        <v>0</v>
      </c>
      <c r="F15" s="41" t="s">
        <v>185</v>
      </c>
    </row>
    <row r="16" spans="1:6" ht="15.95" customHeight="1" x14ac:dyDescent="0.2">
      <c r="A16" s="38">
        <v>7</v>
      </c>
      <c r="B16" s="76" t="s">
        <v>9</v>
      </c>
      <c r="C16" s="55" t="str">
        <f>'Показатель 3.1'!C16</f>
        <v xml:space="preserve">Да, опубликован </v>
      </c>
      <c r="D16" s="76" t="s">
        <v>151</v>
      </c>
      <c r="E16" s="39">
        <f>IF(D16=D$5,'Методика  (Раздел 3)'!C$42,0)</f>
        <v>1</v>
      </c>
      <c r="F16" s="41" t="s">
        <v>107</v>
      </c>
    </row>
    <row r="17" spans="1:6" ht="15.95" customHeight="1" x14ac:dyDescent="0.2">
      <c r="A17" s="38">
        <v>8</v>
      </c>
      <c r="B17" s="76" t="s">
        <v>10</v>
      </c>
      <c r="C17" s="55" t="str">
        <f>'Показатель 3.1'!C17</f>
        <v xml:space="preserve">Да, опубликован </v>
      </c>
      <c r="D17" s="76" t="s">
        <v>151</v>
      </c>
      <c r="E17" s="39">
        <f>IF(D17=D$5,'Методика  (Раздел 3)'!C$42,0)</f>
        <v>1</v>
      </c>
      <c r="F17" s="41" t="s">
        <v>108</v>
      </c>
    </row>
    <row r="18" spans="1:6" ht="15.95" customHeight="1" x14ac:dyDescent="0.2">
      <c r="A18" s="38">
        <v>9</v>
      </c>
      <c r="B18" s="76" t="s">
        <v>11</v>
      </c>
      <c r="C18" s="55" t="str">
        <f>'Показатель 3.1'!C18</f>
        <v xml:space="preserve">Да, опубликован </v>
      </c>
      <c r="D18" s="76" t="s">
        <v>151</v>
      </c>
      <c r="E18" s="39">
        <f>IF(D18=D$5,'Методика  (Раздел 3)'!C$42,0)</f>
        <v>1</v>
      </c>
      <c r="F18" s="41" t="s">
        <v>186</v>
      </c>
    </row>
    <row r="19" spans="1:6" ht="15.95" customHeight="1" x14ac:dyDescent="0.2">
      <c r="A19" s="38">
        <v>10</v>
      </c>
      <c r="B19" s="76" t="s">
        <v>12</v>
      </c>
      <c r="C19" s="55" t="str">
        <f>'Показатель 3.1'!C19</f>
        <v xml:space="preserve">Да, опубликован </v>
      </c>
      <c r="D19" s="76" t="s">
        <v>151</v>
      </c>
      <c r="E19" s="39">
        <f>IF(D19=D$5,'Методика  (Раздел 3)'!C$42,0)</f>
        <v>1</v>
      </c>
      <c r="F19" s="41" t="s">
        <v>294</v>
      </c>
    </row>
    <row r="20" spans="1:6" ht="15.95" customHeight="1" x14ac:dyDescent="0.2">
      <c r="A20" s="38">
        <v>11</v>
      </c>
      <c r="B20" s="76" t="s">
        <v>13</v>
      </c>
      <c r="C20" s="55" t="str">
        <f>'Показатель 3.1'!C20</f>
        <v xml:space="preserve">Да, опубликован </v>
      </c>
      <c r="D20" s="76" t="s">
        <v>151</v>
      </c>
      <c r="E20" s="39">
        <f>IF(D20=D$5,'Методика  (Раздел 3)'!C$42,0)</f>
        <v>1</v>
      </c>
      <c r="F20" s="41" t="s">
        <v>231</v>
      </c>
    </row>
    <row r="21" spans="1:6" ht="15.95" customHeight="1" x14ac:dyDescent="0.2">
      <c r="A21" s="38">
        <v>12</v>
      </c>
      <c r="B21" s="76" t="s">
        <v>14</v>
      </c>
      <c r="C21" s="55" t="str">
        <f>'Показатель 3.1'!C21</f>
        <v xml:space="preserve">Да, опубликован </v>
      </c>
      <c r="D21" s="76" t="s">
        <v>151</v>
      </c>
      <c r="E21" s="39">
        <f>IF(D21=D$5,'Методика  (Раздел 3)'!C$42,0)</f>
        <v>1</v>
      </c>
      <c r="F21" s="41" t="s">
        <v>197</v>
      </c>
    </row>
    <row r="22" spans="1:6" ht="15.95" customHeight="1" x14ac:dyDescent="0.2">
      <c r="A22" s="38">
        <v>13</v>
      </c>
      <c r="B22" s="76" t="s">
        <v>15</v>
      </c>
      <c r="C22" s="55" t="str">
        <f>'Показатель 3.1'!C22</f>
        <v xml:space="preserve">Да, опубликован </v>
      </c>
      <c r="D22" s="76" t="s">
        <v>151</v>
      </c>
      <c r="E22" s="39">
        <f>IF(D22=D$5,'Методика  (Раздел 3)'!C$42,0)</f>
        <v>1</v>
      </c>
      <c r="F22" s="41" t="s">
        <v>188</v>
      </c>
    </row>
    <row r="23" spans="1:6" ht="15.95" customHeight="1" x14ac:dyDescent="0.2">
      <c r="A23" s="38">
        <v>14</v>
      </c>
      <c r="B23" s="76" t="s">
        <v>16</v>
      </c>
      <c r="C23" s="55" t="str">
        <f>'Показатель 3.1'!C23</f>
        <v xml:space="preserve">Да, опубликован </v>
      </c>
      <c r="D23" s="76" t="s">
        <v>151</v>
      </c>
      <c r="E23" s="39">
        <f>IF(D23=D$5,'Методика  (Раздел 3)'!C$42,0)</f>
        <v>1</v>
      </c>
      <c r="F23" s="61" t="s">
        <v>189</v>
      </c>
    </row>
    <row r="24" spans="1:6" ht="15.95" customHeight="1" x14ac:dyDescent="0.25">
      <c r="A24" s="38">
        <v>15</v>
      </c>
      <c r="B24" s="76" t="s">
        <v>17</v>
      </c>
      <c r="C24" s="55" t="str">
        <f>'Показатель 3.1'!C24</f>
        <v xml:space="preserve">Да, опубликован </v>
      </c>
      <c r="D24" s="76" t="s">
        <v>151</v>
      </c>
      <c r="E24" s="39">
        <f>IF(D24=D$5,'Методика  (Раздел 3)'!C$42,0)</f>
        <v>1</v>
      </c>
      <c r="F24" s="109" t="s">
        <v>385</v>
      </c>
    </row>
    <row r="25" spans="1:6" ht="15.95" customHeight="1" x14ac:dyDescent="0.25">
      <c r="A25" s="38">
        <v>16</v>
      </c>
      <c r="B25" s="76" t="s">
        <v>18</v>
      </c>
      <c r="C25" s="55" t="str">
        <f>'Показатель 3.1'!C25</f>
        <v xml:space="preserve">Да, опубликован </v>
      </c>
      <c r="D25" s="76" t="s">
        <v>151</v>
      </c>
      <c r="E25" s="39">
        <f>IF(D25=D$5,'Методика  (Раздел 3)'!C$42,0)</f>
        <v>1</v>
      </c>
      <c r="F25" s="86" t="s">
        <v>246</v>
      </c>
    </row>
    <row r="26" spans="1:6" ht="15.95" customHeight="1" x14ac:dyDescent="0.2">
      <c r="A26" s="38">
        <v>17</v>
      </c>
      <c r="B26" s="76" t="s">
        <v>19</v>
      </c>
      <c r="C26" s="55" t="str">
        <f>'Показатель 3.1'!C26</f>
        <v xml:space="preserve">Да, опубликован </v>
      </c>
      <c r="D26" s="76" t="s">
        <v>151</v>
      </c>
      <c r="E26" s="39">
        <f>IF(D26=D$5,'Методика  (Раздел 3)'!C$42,0)</f>
        <v>1</v>
      </c>
      <c r="F26" s="41" t="s">
        <v>295</v>
      </c>
    </row>
    <row r="27" spans="1:6" ht="15.95" customHeight="1" x14ac:dyDescent="0.2">
      <c r="A27" s="38">
        <v>18</v>
      </c>
      <c r="B27" s="76" t="s">
        <v>20</v>
      </c>
      <c r="C27" s="55" t="str">
        <f>'Показатель 3.1'!C27</f>
        <v xml:space="preserve">Да, опубликован </v>
      </c>
      <c r="D27" s="76" t="s">
        <v>151</v>
      </c>
      <c r="E27" s="39">
        <f>IF(D27=D$5,'Методика  (Раздел 3)'!C$42,0)</f>
        <v>1</v>
      </c>
      <c r="F27" s="41" t="s">
        <v>196</v>
      </c>
    </row>
    <row r="28" spans="1:6" s="32" customFormat="1" ht="15.95" customHeight="1" x14ac:dyDescent="0.2">
      <c r="A28" s="34"/>
      <c r="B28" s="75" t="s">
        <v>21</v>
      </c>
      <c r="C28" s="35"/>
      <c r="D28" s="83"/>
      <c r="E28" s="43"/>
      <c r="F28" s="44"/>
    </row>
    <row r="29" spans="1:6" ht="15.95" customHeight="1" x14ac:dyDescent="0.2">
      <c r="A29" s="38">
        <v>19</v>
      </c>
      <c r="B29" s="76" t="s">
        <v>22</v>
      </c>
      <c r="C29" s="55" t="str">
        <f>'Показатель 3.1'!C29</f>
        <v xml:space="preserve">Да, опубликован </v>
      </c>
      <c r="D29" s="76" t="s">
        <v>151</v>
      </c>
      <c r="E29" s="39">
        <f>IF(D29=D$5,'Методика  (Раздел 3)'!C$42,0)</f>
        <v>1</v>
      </c>
      <c r="F29" s="41" t="s">
        <v>95</v>
      </c>
    </row>
    <row r="30" spans="1:6" ht="15.95" customHeight="1" x14ac:dyDescent="0.2">
      <c r="A30" s="38">
        <v>20</v>
      </c>
      <c r="B30" s="76" t="s">
        <v>23</v>
      </c>
      <c r="C30" s="55" t="str">
        <f>'Показатель 3.1'!C30</f>
        <v xml:space="preserve">Да, опубликован </v>
      </c>
      <c r="D30" s="76" t="s">
        <v>151</v>
      </c>
      <c r="E30" s="39">
        <f>IF(D30=D$5,'Методика  (Раздел 3)'!C$42,0)</f>
        <v>1</v>
      </c>
      <c r="F30" s="41" t="s">
        <v>190</v>
      </c>
    </row>
    <row r="31" spans="1:6" ht="15.95" customHeight="1" x14ac:dyDescent="0.2">
      <c r="A31" s="38">
        <v>21</v>
      </c>
      <c r="B31" s="76" t="s">
        <v>24</v>
      </c>
      <c r="C31" s="55" t="str">
        <f>'Показатель 3.1'!C31</f>
        <v xml:space="preserve">Да, опубликован </v>
      </c>
      <c r="D31" s="76" t="s">
        <v>151</v>
      </c>
      <c r="E31" s="39">
        <f>IF(D31=D$5,'Методика  (Раздел 3)'!C$42,0)</f>
        <v>1</v>
      </c>
      <c r="F31" s="61" t="s">
        <v>198</v>
      </c>
    </row>
    <row r="32" spans="1:6" ht="15.95" customHeight="1" x14ac:dyDescent="0.2">
      <c r="A32" s="38">
        <v>22</v>
      </c>
      <c r="B32" s="76" t="s">
        <v>25</v>
      </c>
      <c r="C32" s="55" t="str">
        <f>'Показатель 3.1'!C32</f>
        <v xml:space="preserve">Да, опубликован </v>
      </c>
      <c r="D32" s="76" t="s">
        <v>151</v>
      </c>
      <c r="E32" s="39">
        <f>IF(D32=D$5,'Методика  (Раздел 3)'!C$42,0)</f>
        <v>1</v>
      </c>
      <c r="F32" s="41" t="s">
        <v>199</v>
      </c>
    </row>
    <row r="33" spans="1:6" ht="15.95" customHeight="1" x14ac:dyDescent="0.2">
      <c r="A33" s="38">
        <v>23</v>
      </c>
      <c r="B33" s="76" t="s">
        <v>26</v>
      </c>
      <c r="C33" s="55" t="str">
        <f>'Показатель 3.1'!C33</f>
        <v xml:space="preserve">Да, опубликован </v>
      </c>
      <c r="D33" s="76" t="s">
        <v>242</v>
      </c>
      <c r="E33" s="39">
        <f>IF(D33=D$5,'Методика  (Раздел 3)'!C$42,0)</f>
        <v>0</v>
      </c>
      <c r="F33" s="41" t="s">
        <v>192</v>
      </c>
    </row>
    <row r="34" spans="1:6" ht="15.95" customHeight="1" x14ac:dyDescent="0.2">
      <c r="A34" s="38">
        <v>24</v>
      </c>
      <c r="B34" s="76" t="s">
        <v>27</v>
      </c>
      <c r="C34" s="55" t="str">
        <f>'Показатель 3.1'!C34</f>
        <v xml:space="preserve">Да, опубликован </v>
      </c>
      <c r="D34" s="76" t="s">
        <v>151</v>
      </c>
      <c r="E34" s="39">
        <f>IF(D34=D$5,'Методика  (Раздел 3)'!C$42,0)</f>
        <v>1</v>
      </c>
      <c r="F34" s="41" t="s">
        <v>279</v>
      </c>
    </row>
    <row r="35" spans="1:6" ht="15.95" customHeight="1" x14ac:dyDescent="0.2">
      <c r="A35" s="38">
        <v>25</v>
      </c>
      <c r="B35" s="76" t="s">
        <v>28</v>
      </c>
      <c r="C35" s="55" t="str">
        <f>'Показатель 3.1'!C35</f>
        <v xml:space="preserve">Да, опубликован </v>
      </c>
      <c r="D35" s="76" t="s">
        <v>151</v>
      </c>
      <c r="E35" s="39">
        <f>IF(D35=D$5,'Методика  (Раздел 3)'!C$42,0)</f>
        <v>1</v>
      </c>
      <c r="F35" s="41" t="s">
        <v>194</v>
      </c>
    </row>
    <row r="36" spans="1:6" ht="15.95" customHeight="1" x14ac:dyDescent="0.2">
      <c r="A36" s="38">
        <v>26</v>
      </c>
      <c r="B36" s="76" t="s">
        <v>29</v>
      </c>
      <c r="C36" s="55" t="str">
        <f>'Показатель 3.1'!C36</f>
        <v xml:space="preserve">Да, опубликован </v>
      </c>
      <c r="D36" s="76" t="s">
        <v>151</v>
      </c>
      <c r="E36" s="39">
        <f>IF(D36=D$5,'Методика  (Раздел 3)'!C$42,0)</f>
        <v>1</v>
      </c>
      <c r="F36" s="41" t="s">
        <v>195</v>
      </c>
    </row>
    <row r="37" spans="1:6" ht="15.95" customHeight="1" x14ac:dyDescent="0.2">
      <c r="A37" s="38">
        <v>27</v>
      </c>
      <c r="B37" s="76" t="s">
        <v>30</v>
      </c>
      <c r="C37" s="55" t="str">
        <f>'Показатель 3.1'!C37</f>
        <v xml:space="preserve">Да, опубликован </v>
      </c>
      <c r="D37" s="76" t="s">
        <v>242</v>
      </c>
      <c r="E37" s="39">
        <f>IF(D37=D$5,'Методика  (Раздел 3)'!C$42,0)</f>
        <v>0</v>
      </c>
      <c r="F37" s="41" t="s">
        <v>233</v>
      </c>
    </row>
    <row r="38" spans="1:6" ht="15.95" customHeight="1" x14ac:dyDescent="0.2">
      <c r="A38" s="38">
        <v>28</v>
      </c>
      <c r="B38" s="76" t="s">
        <v>31</v>
      </c>
      <c r="C38" s="55" t="str">
        <f>'Показатель 3.1'!C38</f>
        <v xml:space="preserve">Да, опубликован </v>
      </c>
      <c r="D38" s="76" t="s">
        <v>151</v>
      </c>
      <c r="E38" s="39">
        <f>IF(D38=D$5,'Методика  (Раздел 3)'!C$42,0)</f>
        <v>1</v>
      </c>
      <c r="F38" s="41" t="s">
        <v>307</v>
      </c>
    </row>
    <row r="39" spans="1:6" ht="15.95" customHeight="1" x14ac:dyDescent="0.2">
      <c r="A39" s="38">
        <v>29</v>
      </c>
      <c r="B39" s="76" t="s">
        <v>32</v>
      </c>
      <c r="C39" s="55" t="str">
        <f>'Показатель 3.1'!C39</f>
        <v xml:space="preserve">Нет, не опубликован </v>
      </c>
      <c r="D39" s="76" t="s">
        <v>242</v>
      </c>
      <c r="E39" s="39">
        <f>IF(D39=D$5,'Методика  (Раздел 3)'!C$42,0)</f>
        <v>0</v>
      </c>
      <c r="F39" s="41" t="s">
        <v>113</v>
      </c>
    </row>
    <row r="40" spans="1:6" s="32" customFormat="1" ht="15.95" customHeight="1" x14ac:dyDescent="0.2">
      <c r="A40" s="34"/>
      <c r="B40" s="75" t="s">
        <v>33</v>
      </c>
      <c r="C40" s="44"/>
      <c r="D40" s="83"/>
      <c r="E40" s="43"/>
      <c r="F40" s="44"/>
    </row>
    <row r="41" spans="1:6" ht="15.95" customHeight="1" x14ac:dyDescent="0.2">
      <c r="A41" s="46">
        <v>30</v>
      </c>
      <c r="B41" s="76" t="s">
        <v>34</v>
      </c>
      <c r="C41" s="55" t="str">
        <f>'Показатель 3.1'!C41</f>
        <v xml:space="preserve">Да, опубликован </v>
      </c>
      <c r="D41" s="76" t="s">
        <v>151</v>
      </c>
      <c r="E41" s="39">
        <f>IF(D41=D$5,'Методика  (Раздел 3)'!C$42,0)</f>
        <v>1</v>
      </c>
      <c r="F41" s="41" t="s">
        <v>122</v>
      </c>
    </row>
    <row r="42" spans="1:6" ht="15.95" customHeight="1" x14ac:dyDescent="0.2">
      <c r="A42" s="46">
        <v>31</v>
      </c>
      <c r="B42" s="76" t="s">
        <v>35</v>
      </c>
      <c r="C42" s="55" t="str">
        <f>'Показатель 3.1'!C42</f>
        <v xml:space="preserve">Да, опубликован </v>
      </c>
      <c r="D42" s="76" t="s">
        <v>151</v>
      </c>
      <c r="E42" s="39">
        <f>IF(D42=D$5,'Методика  (Раздел 3)'!C$42,0)</f>
        <v>1</v>
      </c>
      <c r="F42" s="41" t="s">
        <v>309</v>
      </c>
    </row>
    <row r="43" spans="1:6" ht="15.95" customHeight="1" x14ac:dyDescent="0.2">
      <c r="A43" s="46">
        <v>32</v>
      </c>
      <c r="B43" s="76" t="s">
        <v>36</v>
      </c>
      <c r="C43" s="55" t="str">
        <f>'Показатель 3.1'!C43</f>
        <v xml:space="preserve">Да, опубликован </v>
      </c>
      <c r="D43" s="76" t="s">
        <v>151</v>
      </c>
      <c r="E43" s="39">
        <f>IF(D43=D$5,'Методика  (Раздел 3)'!C$42,0)</f>
        <v>1</v>
      </c>
      <c r="F43" s="41" t="s">
        <v>200</v>
      </c>
    </row>
    <row r="44" spans="1:6" ht="15.95" customHeight="1" x14ac:dyDescent="0.2">
      <c r="A44" s="46">
        <v>33</v>
      </c>
      <c r="B44" s="76" t="s">
        <v>37</v>
      </c>
      <c r="C44" s="55" t="str">
        <f>'Показатель 3.1'!C44</f>
        <v xml:space="preserve">Да, опубликован </v>
      </c>
      <c r="D44" s="76" t="s">
        <v>151</v>
      </c>
      <c r="E44" s="39">
        <f>IF(D44=D$5,'Методика  (Раздел 3)'!C$42,0)</f>
        <v>1</v>
      </c>
      <c r="F44" s="41" t="s">
        <v>115</v>
      </c>
    </row>
    <row r="45" spans="1:6" ht="15.95" customHeight="1" x14ac:dyDescent="0.2">
      <c r="A45" s="46">
        <v>34</v>
      </c>
      <c r="B45" s="76" t="s">
        <v>38</v>
      </c>
      <c r="C45" s="55" t="str">
        <f>'Показатель 3.1'!C45</f>
        <v xml:space="preserve">Да, опубликован </v>
      </c>
      <c r="D45" s="76" t="s">
        <v>242</v>
      </c>
      <c r="E45" s="39">
        <f>IF(D45=D$5,'Методика  (Раздел 3)'!C$42,0)</f>
        <v>0</v>
      </c>
      <c r="F45" s="41" t="s">
        <v>310</v>
      </c>
    </row>
    <row r="46" spans="1:6" ht="15.95" customHeight="1" x14ac:dyDescent="0.2">
      <c r="A46" s="46">
        <v>35</v>
      </c>
      <c r="B46" s="76" t="s">
        <v>39</v>
      </c>
      <c r="C46" s="55" t="str">
        <f>'Показатель 3.1'!C46</f>
        <v xml:space="preserve">Да, опубликован </v>
      </c>
      <c r="D46" s="76" t="s">
        <v>242</v>
      </c>
      <c r="E46" s="39">
        <f>IF(D46=D$5,'Методика  (Раздел 3)'!C$42,0)</f>
        <v>0</v>
      </c>
      <c r="F46" s="41" t="s">
        <v>282</v>
      </c>
    </row>
    <row r="47" spans="1:6" s="32" customFormat="1" ht="15.95" customHeight="1" x14ac:dyDescent="0.2">
      <c r="A47" s="34"/>
      <c r="B47" s="75" t="s">
        <v>40</v>
      </c>
      <c r="C47" s="35"/>
      <c r="D47" s="83"/>
      <c r="E47" s="43"/>
      <c r="F47" s="44"/>
    </row>
    <row r="48" spans="1:6" ht="15.95" customHeight="1" x14ac:dyDescent="0.2">
      <c r="A48" s="38">
        <v>36</v>
      </c>
      <c r="B48" s="76" t="s">
        <v>41</v>
      </c>
      <c r="C48" s="55" t="str">
        <f>'Показатель 3.1'!C48</f>
        <v xml:space="preserve">Да, опубликован </v>
      </c>
      <c r="D48" s="76" t="s">
        <v>242</v>
      </c>
      <c r="E48" s="39">
        <f>IF(D48=D$5,'Методика  (Раздел 3)'!C$42,0)</f>
        <v>0</v>
      </c>
      <c r="F48" s="41" t="s">
        <v>251</v>
      </c>
    </row>
    <row r="49" spans="1:6" ht="15.95" customHeight="1" x14ac:dyDescent="0.2">
      <c r="A49" s="38">
        <v>37</v>
      </c>
      <c r="B49" s="76" t="s">
        <v>42</v>
      </c>
      <c r="C49" s="55" t="str">
        <f>'Показатель 3.1'!C49</f>
        <v xml:space="preserve">Нет, не опубликован </v>
      </c>
      <c r="D49" s="76" t="s">
        <v>242</v>
      </c>
      <c r="E49" s="39">
        <f>IF(D49=D$5,'Методика  (Раздел 3)'!C$42,0)</f>
        <v>0</v>
      </c>
      <c r="F49" s="41" t="s">
        <v>201</v>
      </c>
    </row>
    <row r="50" spans="1:6" ht="15.95" customHeight="1" x14ac:dyDescent="0.2">
      <c r="A50" s="38">
        <v>38</v>
      </c>
      <c r="B50" s="76" t="s">
        <v>43</v>
      </c>
      <c r="C50" s="55" t="str">
        <f>'Показатель 3.1'!C50</f>
        <v xml:space="preserve">Нет, не опубликован </v>
      </c>
      <c r="D50" s="76" t="s">
        <v>242</v>
      </c>
      <c r="E50" s="39">
        <f>IF(D50=D$5,'Методика  (Раздел 3)'!C$42,0)</f>
        <v>0</v>
      </c>
      <c r="F50" s="41" t="s">
        <v>234</v>
      </c>
    </row>
    <row r="51" spans="1:6" ht="15.95" customHeight="1" x14ac:dyDescent="0.2">
      <c r="A51" s="38">
        <v>39</v>
      </c>
      <c r="B51" s="76" t="s">
        <v>44</v>
      </c>
      <c r="C51" s="55" t="str">
        <f>'Показатель 3.1'!C51</f>
        <v xml:space="preserve">Да, опубликован </v>
      </c>
      <c r="D51" s="76" t="s">
        <v>151</v>
      </c>
      <c r="E51" s="39">
        <f>IF(D51=D$5,'Методика  (Раздел 3)'!C$42,0)</f>
        <v>1</v>
      </c>
      <c r="F51" s="41" t="s">
        <v>313</v>
      </c>
    </row>
    <row r="52" spans="1:6" ht="15.95" customHeight="1" x14ac:dyDescent="0.2">
      <c r="A52" s="38">
        <v>40</v>
      </c>
      <c r="B52" s="76" t="s">
        <v>45</v>
      </c>
      <c r="C52" s="55" t="str">
        <f>'Показатель 3.1'!C52</f>
        <v xml:space="preserve">Да, опубликован </v>
      </c>
      <c r="D52" s="76" t="s">
        <v>242</v>
      </c>
      <c r="E52" s="39">
        <f>IF(D52=D$5,'Методика  (Раздел 3)'!C$42,0)</f>
        <v>0</v>
      </c>
      <c r="F52" s="41" t="s">
        <v>116</v>
      </c>
    </row>
    <row r="53" spans="1:6" ht="15.95" customHeight="1" x14ac:dyDescent="0.2">
      <c r="A53" s="38">
        <v>41</v>
      </c>
      <c r="B53" s="76" t="s">
        <v>46</v>
      </c>
      <c r="C53" s="55" t="str">
        <f>'Показатель 3.1'!C53</f>
        <v xml:space="preserve">Нет, не опубликован </v>
      </c>
      <c r="D53" s="76" t="s">
        <v>242</v>
      </c>
      <c r="E53" s="39">
        <f>IF(D53=D$5,'Методика  (Раздел 3)'!C$42,0)</f>
        <v>0</v>
      </c>
      <c r="F53" s="41" t="s">
        <v>202</v>
      </c>
    </row>
    <row r="54" spans="1:6" ht="15.95" customHeight="1" x14ac:dyDescent="0.2">
      <c r="A54" s="38">
        <v>42</v>
      </c>
      <c r="B54" s="76" t="s">
        <v>47</v>
      </c>
      <c r="C54" s="55" t="str">
        <f>'Показатель 3.1'!C54</f>
        <v xml:space="preserve">Да, опубликован </v>
      </c>
      <c r="D54" s="76" t="s">
        <v>151</v>
      </c>
      <c r="E54" s="39">
        <f>IF(D54=D$5,'Методика  (Раздел 3)'!C$42,0)</f>
        <v>1</v>
      </c>
      <c r="F54" s="61" t="s">
        <v>314</v>
      </c>
    </row>
    <row r="55" spans="1:6" s="32" customFormat="1" ht="15.95" customHeight="1" x14ac:dyDescent="0.2">
      <c r="A55" s="34"/>
      <c r="B55" s="75" t="s">
        <v>48</v>
      </c>
      <c r="C55" s="35"/>
      <c r="D55" s="83"/>
      <c r="E55" s="43"/>
      <c r="F55" s="44"/>
    </row>
    <row r="56" spans="1:6" ht="15.95" customHeight="1" x14ac:dyDescent="0.2">
      <c r="A56" s="38">
        <v>43</v>
      </c>
      <c r="B56" s="76" t="s">
        <v>49</v>
      </c>
      <c r="C56" s="55" t="str">
        <f>'Показатель 3.1'!C56</f>
        <v xml:space="preserve">Да, опубликован </v>
      </c>
      <c r="D56" s="76" t="s">
        <v>151</v>
      </c>
      <c r="E56" s="39">
        <f>IF(D56=D$5,'Методика  (Раздел 3)'!C$42,0)</f>
        <v>1</v>
      </c>
      <c r="F56" s="41" t="s">
        <v>316</v>
      </c>
    </row>
    <row r="57" spans="1:6" ht="15.95" customHeight="1" x14ac:dyDescent="0.2">
      <c r="A57" s="38">
        <v>44</v>
      </c>
      <c r="B57" s="76" t="s">
        <v>50</v>
      </c>
      <c r="C57" s="55" t="str">
        <f>'Показатель 3.1'!C57</f>
        <v xml:space="preserve">Да, опубликован </v>
      </c>
      <c r="D57" s="76" t="s">
        <v>151</v>
      </c>
      <c r="E57" s="39">
        <f>IF(D57=D$5,'Методика  (Раздел 3)'!C$42,0)</f>
        <v>1</v>
      </c>
      <c r="F57" s="41" t="s">
        <v>203</v>
      </c>
    </row>
    <row r="58" spans="1:6" ht="15.95" customHeight="1" x14ac:dyDescent="0.2">
      <c r="A58" s="38">
        <v>45</v>
      </c>
      <c r="B58" s="76" t="s">
        <v>51</v>
      </c>
      <c r="C58" s="55" t="str">
        <f>'Показатель 3.1'!C58</f>
        <v xml:space="preserve">Да, опубликован </v>
      </c>
      <c r="D58" s="76" t="s">
        <v>151</v>
      </c>
      <c r="E58" s="39">
        <f>IF(D58=D$5,'Методика  (Раздел 3)'!C$42,0)</f>
        <v>1</v>
      </c>
      <c r="F58" s="41" t="s">
        <v>204</v>
      </c>
    </row>
    <row r="59" spans="1:6" ht="15.95" customHeight="1" x14ac:dyDescent="0.2">
      <c r="A59" s="38">
        <v>46</v>
      </c>
      <c r="B59" s="76" t="s">
        <v>52</v>
      </c>
      <c r="C59" s="55" t="str">
        <f>'Показатель 3.1'!C59</f>
        <v xml:space="preserve">Нет, не опубликован </v>
      </c>
      <c r="D59" s="76" t="s">
        <v>242</v>
      </c>
      <c r="E59" s="39">
        <f>IF(D59=D$5,'Методика  (Раздел 3)'!C$42,0)</f>
        <v>0</v>
      </c>
      <c r="F59" s="41" t="s">
        <v>117</v>
      </c>
    </row>
    <row r="60" spans="1:6" ht="15.95" customHeight="1" x14ac:dyDescent="0.2">
      <c r="A60" s="38">
        <v>47</v>
      </c>
      <c r="B60" s="76" t="s">
        <v>53</v>
      </c>
      <c r="C60" s="55" t="str">
        <f>'Показатель 3.1'!C60</f>
        <v xml:space="preserve">Да, опубликован </v>
      </c>
      <c r="D60" s="76" t="s">
        <v>151</v>
      </c>
      <c r="E60" s="39">
        <f>IF(D60=D$5,'Методика  (Раздел 3)'!C$42,0)</f>
        <v>1</v>
      </c>
      <c r="F60" s="61" t="s">
        <v>318</v>
      </c>
    </row>
    <row r="61" spans="1:6" ht="15.95" customHeight="1" x14ac:dyDescent="0.25">
      <c r="A61" s="38">
        <v>48</v>
      </c>
      <c r="B61" s="76" t="s">
        <v>54</v>
      </c>
      <c r="C61" s="55" t="str">
        <f>'Показатель 3.1'!C61</f>
        <v xml:space="preserve">Да, опубликован </v>
      </c>
      <c r="D61" s="76" t="s">
        <v>151</v>
      </c>
      <c r="E61" s="39">
        <f>IF(D61=D$5,'Методика  (Раздел 3)'!C$42,0)</f>
        <v>1</v>
      </c>
      <c r="F61" s="109" t="s">
        <v>392</v>
      </c>
    </row>
    <row r="62" spans="1:6" ht="15.95" customHeight="1" x14ac:dyDescent="0.2">
      <c r="A62" s="38">
        <v>49</v>
      </c>
      <c r="B62" s="76" t="s">
        <v>55</v>
      </c>
      <c r="C62" s="55" t="str">
        <f>'Показатель 3.1'!C62</f>
        <v xml:space="preserve">Да, опубликован </v>
      </c>
      <c r="D62" s="76" t="s">
        <v>151</v>
      </c>
      <c r="E62" s="39">
        <f>IF(D62=D$5,'Методика  (Раздел 3)'!C$42,0)</f>
        <v>1</v>
      </c>
      <c r="F62" s="41" t="s">
        <v>325</v>
      </c>
    </row>
    <row r="63" spans="1:6" ht="15.95" customHeight="1" x14ac:dyDescent="0.2">
      <c r="A63" s="38">
        <v>50</v>
      </c>
      <c r="B63" s="76" t="s">
        <v>56</v>
      </c>
      <c r="C63" s="55" t="str">
        <f>'Показатель 3.1'!C63</f>
        <v xml:space="preserve">Да, опубликован </v>
      </c>
      <c r="D63" s="76" t="s">
        <v>151</v>
      </c>
      <c r="E63" s="39">
        <f>IF(D63=D$5,'Методика  (Раздел 3)'!C$42,0)</f>
        <v>1</v>
      </c>
      <c r="F63" s="41" t="s">
        <v>256</v>
      </c>
    </row>
    <row r="64" spans="1:6" ht="15.95" customHeight="1" x14ac:dyDescent="0.2">
      <c r="A64" s="38">
        <v>51</v>
      </c>
      <c r="B64" s="76" t="s">
        <v>57</v>
      </c>
      <c r="C64" s="55" t="str">
        <f>'Показатель 3.1'!C64</f>
        <v xml:space="preserve">Да, опубликован </v>
      </c>
      <c r="D64" s="76" t="s">
        <v>151</v>
      </c>
      <c r="E64" s="39">
        <f>IF(D64=D$5,'Методика  (Раздел 3)'!C$42,0)</f>
        <v>1</v>
      </c>
      <c r="F64" s="41" t="s">
        <v>207</v>
      </c>
    </row>
    <row r="65" spans="1:6" ht="15.95" customHeight="1" x14ac:dyDescent="0.2">
      <c r="A65" s="38">
        <v>52</v>
      </c>
      <c r="B65" s="76" t="s">
        <v>58</v>
      </c>
      <c r="C65" s="55" t="str">
        <f>'Показатель 3.1'!C65</f>
        <v xml:space="preserve">Да, опубликован </v>
      </c>
      <c r="D65" s="76" t="s">
        <v>151</v>
      </c>
      <c r="E65" s="39">
        <f>IF(D65=D$5,'Методика  (Раздел 3)'!C$42,0)</f>
        <v>1</v>
      </c>
      <c r="F65" s="41" t="s">
        <v>208</v>
      </c>
    </row>
    <row r="66" spans="1:6" ht="15.95" customHeight="1" x14ac:dyDescent="0.2">
      <c r="A66" s="38">
        <v>53</v>
      </c>
      <c r="B66" s="76" t="s">
        <v>59</v>
      </c>
      <c r="C66" s="55" t="str">
        <f>'Показатель 3.1'!C66</f>
        <v xml:space="preserve">Да, опубликован </v>
      </c>
      <c r="D66" s="76" t="s">
        <v>151</v>
      </c>
      <c r="E66" s="39">
        <f>IF(D66=D$5,'Методика  (Раздел 3)'!C$42,0)</f>
        <v>1</v>
      </c>
      <c r="F66" s="41" t="s">
        <v>209</v>
      </c>
    </row>
    <row r="67" spans="1:6" ht="15.95" customHeight="1" x14ac:dyDescent="0.2">
      <c r="A67" s="38">
        <v>54</v>
      </c>
      <c r="B67" s="76" t="s">
        <v>60</v>
      </c>
      <c r="C67" s="55" t="str">
        <f>'Показатель 3.1'!C67</f>
        <v xml:space="preserve">Да, опубликован </v>
      </c>
      <c r="D67" s="76" t="s">
        <v>242</v>
      </c>
      <c r="E67" s="39">
        <f>IF(D67=D$5,'Методика  (Раздел 3)'!C$42,0)</f>
        <v>0</v>
      </c>
      <c r="F67" s="41" t="s">
        <v>210</v>
      </c>
    </row>
    <row r="68" spans="1:6" ht="15.95" customHeight="1" x14ac:dyDescent="0.2">
      <c r="A68" s="38">
        <v>55</v>
      </c>
      <c r="B68" s="76" t="s">
        <v>61</v>
      </c>
      <c r="C68" s="55" t="str">
        <f>'Показатель 3.1'!C68</f>
        <v xml:space="preserve">Да, опубликован </v>
      </c>
      <c r="D68" s="76" t="s">
        <v>151</v>
      </c>
      <c r="E68" s="39">
        <f>IF(D68=D$5,'Методика  (Раздел 3)'!C$42,0)</f>
        <v>1</v>
      </c>
      <c r="F68" s="61" t="s">
        <v>338</v>
      </c>
    </row>
    <row r="69" spans="1:6" ht="15.95" customHeight="1" x14ac:dyDescent="0.2">
      <c r="A69" s="38">
        <v>56</v>
      </c>
      <c r="B69" s="76" t="s">
        <v>62</v>
      </c>
      <c r="C69" s="55" t="str">
        <f>'Показатель 3.1'!C69</f>
        <v xml:space="preserve">Да, опубликован </v>
      </c>
      <c r="D69" s="76" t="s">
        <v>151</v>
      </c>
      <c r="E69" s="39">
        <f>IF(D69=D$5,'Методика  (Раздел 3)'!C$42,0)</f>
        <v>1</v>
      </c>
      <c r="F69" s="41" t="s">
        <v>211</v>
      </c>
    </row>
    <row r="70" spans="1:6" s="32" customFormat="1" ht="15.95" customHeight="1" x14ac:dyDescent="0.2">
      <c r="A70" s="34"/>
      <c r="B70" s="75" t="s">
        <v>63</v>
      </c>
      <c r="C70" s="35"/>
      <c r="D70" s="83"/>
      <c r="E70" s="43"/>
      <c r="F70" s="44"/>
    </row>
    <row r="71" spans="1:6" ht="15.95" customHeight="1" x14ac:dyDescent="0.2">
      <c r="A71" s="38">
        <v>57</v>
      </c>
      <c r="B71" s="76" t="s">
        <v>64</v>
      </c>
      <c r="C71" s="55" t="str">
        <f>'Показатель 3.1'!C71</f>
        <v xml:space="preserve">Да, опубликован </v>
      </c>
      <c r="D71" s="76" t="s">
        <v>151</v>
      </c>
      <c r="E71" s="39">
        <f>IF(D71=D$5,'Методика  (Раздел 3)'!C$42,0)</f>
        <v>1</v>
      </c>
      <c r="F71" s="41" t="s">
        <v>213</v>
      </c>
    </row>
    <row r="72" spans="1:6" ht="15.95" customHeight="1" x14ac:dyDescent="0.2">
      <c r="A72" s="38">
        <v>58</v>
      </c>
      <c r="B72" s="76" t="s">
        <v>65</v>
      </c>
      <c r="C72" s="55" t="str">
        <f>'Показатель 3.1'!C72</f>
        <v xml:space="preserve">Да, опубликован </v>
      </c>
      <c r="D72" s="76" t="s">
        <v>151</v>
      </c>
      <c r="E72" s="39">
        <f>IF(D72=D$5,'Методика  (Раздел 3)'!C$42,0)</f>
        <v>1</v>
      </c>
      <c r="F72" s="41" t="s">
        <v>214</v>
      </c>
    </row>
    <row r="73" spans="1:6" ht="15.95" customHeight="1" x14ac:dyDescent="0.2">
      <c r="A73" s="38">
        <v>59</v>
      </c>
      <c r="B73" s="76" t="s">
        <v>66</v>
      </c>
      <c r="C73" s="55" t="str">
        <f>'Показатель 3.1'!C73</f>
        <v xml:space="preserve">Да, опубликован </v>
      </c>
      <c r="D73" s="76" t="s">
        <v>242</v>
      </c>
      <c r="E73" s="39">
        <f>IF(D73=D$5,'Методика  (Раздел 3)'!C$42,0)</f>
        <v>0</v>
      </c>
      <c r="F73" s="41" t="s">
        <v>215</v>
      </c>
    </row>
    <row r="74" spans="1:6" ht="15.95" customHeight="1" x14ac:dyDescent="0.2">
      <c r="A74" s="38">
        <v>60</v>
      </c>
      <c r="B74" s="76" t="s">
        <v>67</v>
      </c>
      <c r="C74" s="55" t="str">
        <f>'Показатель 3.1'!C74</f>
        <v xml:space="preserve">Да, опубликован </v>
      </c>
      <c r="D74" s="76" t="s">
        <v>151</v>
      </c>
      <c r="E74" s="39">
        <f>IF(D74=D$5,'Методика  (Раздел 3)'!C$42,0)</f>
        <v>1</v>
      </c>
      <c r="F74" s="41" t="s">
        <v>216</v>
      </c>
    </row>
    <row r="75" spans="1:6" ht="15.95" customHeight="1" x14ac:dyDescent="0.2">
      <c r="A75" s="38">
        <v>61</v>
      </c>
      <c r="B75" s="76" t="s">
        <v>68</v>
      </c>
      <c r="C75" s="55" t="str">
        <f>'Показатель 3.1'!C75</f>
        <v xml:space="preserve">Да, опубликован </v>
      </c>
      <c r="D75" s="76" t="s">
        <v>151</v>
      </c>
      <c r="E75" s="39">
        <f>IF(D75=D$5,'Методика  (Раздел 3)'!C$42,0)</f>
        <v>1</v>
      </c>
      <c r="F75" s="41" t="s">
        <v>276</v>
      </c>
    </row>
    <row r="76" spans="1:6" ht="15.95" customHeight="1" x14ac:dyDescent="0.2">
      <c r="A76" s="38">
        <v>62</v>
      </c>
      <c r="B76" s="76" t="s">
        <v>69</v>
      </c>
      <c r="C76" s="55" t="str">
        <f>'Показатель 3.1'!C76</f>
        <v xml:space="preserve">Да, опубликован </v>
      </c>
      <c r="D76" s="76" t="s">
        <v>151</v>
      </c>
      <c r="E76" s="39">
        <f>IF(D76=D$5,'Методика  (Раздел 3)'!C$42,0)</f>
        <v>1</v>
      </c>
      <c r="F76" s="41" t="s">
        <v>342</v>
      </c>
    </row>
    <row r="77" spans="1:6" s="32" customFormat="1" ht="15.95" customHeight="1" x14ac:dyDescent="0.2">
      <c r="A77" s="34"/>
      <c r="B77" s="75" t="s">
        <v>70</v>
      </c>
      <c r="C77" s="35"/>
      <c r="D77" s="83"/>
      <c r="E77" s="43"/>
      <c r="F77" s="44"/>
    </row>
    <row r="78" spans="1:6" ht="15.95" customHeight="1" x14ac:dyDescent="0.2">
      <c r="A78" s="38">
        <v>63</v>
      </c>
      <c r="B78" s="76" t="s">
        <v>71</v>
      </c>
      <c r="C78" s="55" t="str">
        <f>'Показатель 3.1'!C78</f>
        <v xml:space="preserve">Нет, не опубликован </v>
      </c>
      <c r="D78" s="76" t="s">
        <v>242</v>
      </c>
      <c r="E78" s="39">
        <f>IF(D78=D$5,'Методика  (Раздел 3)'!C$42,0)</f>
        <v>0</v>
      </c>
      <c r="F78" s="61" t="s">
        <v>346</v>
      </c>
    </row>
    <row r="79" spans="1:6" ht="15.95" customHeight="1" x14ac:dyDescent="0.2">
      <c r="A79" s="38">
        <v>64</v>
      </c>
      <c r="B79" s="76" t="s">
        <v>72</v>
      </c>
      <c r="C79" s="55" t="str">
        <f>'Показатель 3.1'!C79</f>
        <v xml:space="preserve">Да, опубликован </v>
      </c>
      <c r="D79" s="76" t="s">
        <v>151</v>
      </c>
      <c r="E79" s="39">
        <f>IF(D79=D$5,'Методика  (Раздел 3)'!C$42,0)</f>
        <v>1</v>
      </c>
      <c r="F79" s="41" t="s">
        <v>347</v>
      </c>
    </row>
    <row r="80" spans="1:6" ht="15.95" customHeight="1" x14ac:dyDescent="0.2">
      <c r="A80" s="38">
        <v>65</v>
      </c>
      <c r="B80" s="76" t="s">
        <v>73</v>
      </c>
      <c r="C80" s="55" t="str">
        <f>'Показатель 3.1'!C80</f>
        <v xml:space="preserve">Нет, не опубликован </v>
      </c>
      <c r="D80" s="76" t="s">
        <v>242</v>
      </c>
      <c r="E80" s="39">
        <f>IF(D80=D$5,'Методика  (Раздел 3)'!C$42,0)</f>
        <v>0</v>
      </c>
      <c r="F80" s="41" t="s">
        <v>218</v>
      </c>
    </row>
    <row r="81" spans="1:6" ht="15.95" customHeight="1" x14ac:dyDescent="0.2">
      <c r="A81" s="38">
        <v>66</v>
      </c>
      <c r="B81" s="76" t="s">
        <v>74</v>
      </c>
      <c r="C81" s="55" t="str">
        <f>'Показатель 3.1'!C81</f>
        <v xml:space="preserve">Да, опубликован </v>
      </c>
      <c r="D81" s="76" t="s">
        <v>151</v>
      </c>
      <c r="E81" s="39">
        <f>IF(D81=D$5,'Методика  (Раздел 3)'!C$42,0)</f>
        <v>1</v>
      </c>
      <c r="F81" s="41" t="s">
        <v>219</v>
      </c>
    </row>
    <row r="82" spans="1:6" ht="15.95" customHeight="1" x14ac:dyDescent="0.2">
      <c r="A82" s="38">
        <v>67</v>
      </c>
      <c r="B82" s="76" t="s">
        <v>75</v>
      </c>
      <c r="C82" s="55" t="str">
        <f>'Показатель 3.1'!C82</f>
        <v xml:space="preserve">Да, опубликован </v>
      </c>
      <c r="D82" s="76" t="s">
        <v>151</v>
      </c>
      <c r="E82" s="39">
        <f>IF(D82=D$5,'Методика  (Раздел 3)'!C$42,0)</f>
        <v>1</v>
      </c>
      <c r="F82" s="41" t="s">
        <v>220</v>
      </c>
    </row>
    <row r="83" spans="1:6" ht="15.95" customHeight="1" x14ac:dyDescent="0.2">
      <c r="A83" s="38">
        <v>68</v>
      </c>
      <c r="B83" s="76" t="s">
        <v>76</v>
      </c>
      <c r="C83" s="55" t="str">
        <f>'Показатель 3.1'!C83</f>
        <v xml:space="preserve">Нет, не опубликован </v>
      </c>
      <c r="D83" s="76" t="s">
        <v>242</v>
      </c>
      <c r="E83" s="39">
        <f>IF(D83=D$5,'Методика  (Раздел 3)'!C$42,0)</f>
        <v>0</v>
      </c>
      <c r="F83" s="41" t="s">
        <v>119</v>
      </c>
    </row>
    <row r="84" spans="1:6" ht="15.95" customHeight="1" x14ac:dyDescent="0.2">
      <c r="A84" s="38">
        <v>69</v>
      </c>
      <c r="B84" s="76" t="s">
        <v>77</v>
      </c>
      <c r="C84" s="55" t="str">
        <f>'Показатель 3.1'!C84</f>
        <v xml:space="preserve">Да, опубликован </v>
      </c>
      <c r="D84" s="76" t="s">
        <v>151</v>
      </c>
      <c r="E84" s="39">
        <f>IF(D84=D$5,'Методика  (Раздел 3)'!C$42,0)</f>
        <v>1</v>
      </c>
      <c r="F84" s="41" t="s">
        <v>221</v>
      </c>
    </row>
    <row r="85" spans="1:6" ht="15.95" customHeight="1" x14ac:dyDescent="0.2">
      <c r="A85" s="38">
        <v>70</v>
      </c>
      <c r="B85" s="76" t="s">
        <v>78</v>
      </c>
      <c r="C85" s="55" t="str">
        <f>'Показатель 3.1'!C85</f>
        <v xml:space="preserve">Да, опубликован </v>
      </c>
      <c r="D85" s="76" t="s">
        <v>151</v>
      </c>
      <c r="E85" s="39">
        <f>IF(D85=D$5,'Методика  (Раздел 3)'!C$42,0)</f>
        <v>1</v>
      </c>
      <c r="F85" s="41" t="s">
        <v>393</v>
      </c>
    </row>
    <row r="86" spans="1:6" ht="15.95" customHeight="1" x14ac:dyDescent="0.2">
      <c r="A86" s="38">
        <v>71</v>
      </c>
      <c r="B86" s="76" t="s">
        <v>79</v>
      </c>
      <c r="C86" s="55" t="str">
        <f>'Показатель 3.1'!C86</f>
        <v xml:space="preserve">Да, опубликован </v>
      </c>
      <c r="D86" s="76" t="s">
        <v>151</v>
      </c>
      <c r="E86" s="39">
        <f>IF(D86=D$5,'Методика  (Раздел 3)'!C$42,0)</f>
        <v>1</v>
      </c>
      <c r="F86" s="41" t="s">
        <v>222</v>
      </c>
    </row>
    <row r="87" spans="1:6" ht="15.95" customHeight="1" x14ac:dyDescent="0.2">
      <c r="A87" s="38">
        <v>72</v>
      </c>
      <c r="B87" s="76" t="s">
        <v>80</v>
      </c>
      <c r="C87" s="55" t="str">
        <f>'Показатель 3.1'!C87</f>
        <v xml:space="preserve">Да, опубликован </v>
      </c>
      <c r="D87" s="76" t="s">
        <v>242</v>
      </c>
      <c r="E87" s="39">
        <f>IF(D87=D$5,'Методика  (Раздел 3)'!C$42,0)</f>
        <v>0</v>
      </c>
      <c r="F87" s="41" t="s">
        <v>223</v>
      </c>
    </row>
    <row r="88" spans="1:6" ht="15.95" customHeight="1" x14ac:dyDescent="0.2">
      <c r="A88" s="38">
        <v>73</v>
      </c>
      <c r="B88" s="76" t="s">
        <v>81</v>
      </c>
      <c r="C88" s="55" t="str">
        <f>'Показатель 3.1'!C88</f>
        <v xml:space="preserve">Да, опубликован </v>
      </c>
      <c r="D88" s="76" t="s">
        <v>151</v>
      </c>
      <c r="E88" s="39">
        <f>IF(D88=D$5,'Методика  (Раздел 3)'!C$42,0)</f>
        <v>1</v>
      </c>
      <c r="F88" s="41" t="s">
        <v>351</v>
      </c>
    </row>
    <row r="89" spans="1:6" ht="15.95" customHeight="1" x14ac:dyDescent="0.2">
      <c r="A89" s="38">
        <v>74</v>
      </c>
      <c r="B89" s="76" t="s">
        <v>82</v>
      </c>
      <c r="C89" s="55" t="str">
        <f>'Показатель 3.1'!C89</f>
        <v xml:space="preserve">Да, опубликован </v>
      </c>
      <c r="D89" s="76" t="s">
        <v>151</v>
      </c>
      <c r="E89" s="39">
        <f>IF(D89=D$5,'Методика  (Раздел 3)'!C$42,0)</f>
        <v>1</v>
      </c>
      <c r="F89" s="61" t="s">
        <v>355</v>
      </c>
    </row>
    <row r="90" spans="1:6" s="32" customFormat="1" ht="15.95" customHeight="1" x14ac:dyDescent="0.2">
      <c r="A90" s="34"/>
      <c r="B90" s="75" t="s">
        <v>83</v>
      </c>
      <c r="C90" s="35"/>
      <c r="D90" s="83"/>
      <c r="E90" s="43"/>
      <c r="F90" s="44"/>
    </row>
    <row r="91" spans="1:6" ht="15.95" customHeight="1" x14ac:dyDescent="0.2">
      <c r="A91" s="38">
        <v>75</v>
      </c>
      <c r="B91" s="76" t="s">
        <v>84</v>
      </c>
      <c r="C91" s="55" t="str">
        <f>'Показатель 3.1'!C91</f>
        <v xml:space="preserve">Нет, не опубликован </v>
      </c>
      <c r="D91" s="76" t="s">
        <v>242</v>
      </c>
      <c r="E91" s="39">
        <f>IF(D91=D$5,'Методика  (Раздел 3)'!C$42,0)</f>
        <v>0</v>
      </c>
      <c r="F91" s="41" t="s">
        <v>225</v>
      </c>
    </row>
    <row r="92" spans="1:6" ht="15.95" customHeight="1" x14ac:dyDescent="0.2">
      <c r="A92" s="38">
        <v>76</v>
      </c>
      <c r="B92" s="76" t="s">
        <v>85</v>
      </c>
      <c r="C92" s="55" t="str">
        <f>'Показатель 3.1'!C92</f>
        <v xml:space="preserve">Да, опубликован </v>
      </c>
      <c r="D92" s="76" t="s">
        <v>151</v>
      </c>
      <c r="E92" s="39">
        <f>IF(D92=D$5,'Методика  (Раздел 3)'!C$42,0)</f>
        <v>1</v>
      </c>
      <c r="F92" s="41" t="s">
        <v>362</v>
      </c>
    </row>
    <row r="93" spans="1:6" ht="15.95" customHeight="1" x14ac:dyDescent="0.25">
      <c r="A93" s="38">
        <v>77</v>
      </c>
      <c r="B93" s="76" t="s">
        <v>86</v>
      </c>
      <c r="C93" s="55" t="str">
        <f>'Показатель 3.1'!C93</f>
        <v xml:space="preserve">Да, опубликован </v>
      </c>
      <c r="D93" s="76" t="s">
        <v>151</v>
      </c>
      <c r="E93" s="39">
        <f>IF(D93=D$5,'Методика  (Раздел 3)'!C$42,0)</f>
        <v>1</v>
      </c>
      <c r="F93" s="109" t="s">
        <v>390</v>
      </c>
    </row>
    <row r="94" spans="1:6" ht="15.95" customHeight="1" x14ac:dyDescent="0.2">
      <c r="A94" s="38">
        <v>78</v>
      </c>
      <c r="B94" s="76" t="s">
        <v>87</v>
      </c>
      <c r="C94" s="55" t="str">
        <f>'Показатель 3.1'!C94</f>
        <v xml:space="preserve">Да, опубликован </v>
      </c>
      <c r="D94" s="76" t="s">
        <v>151</v>
      </c>
      <c r="E94" s="39">
        <f>IF(D94=D$5,'Методика  (Раздел 3)'!C$42,0)</f>
        <v>1</v>
      </c>
      <c r="F94" s="41" t="s">
        <v>270</v>
      </c>
    </row>
    <row r="95" spans="1:6" ht="15.95" customHeight="1" x14ac:dyDescent="0.2">
      <c r="A95" s="38">
        <v>79</v>
      </c>
      <c r="B95" s="76" t="s">
        <v>88</v>
      </c>
      <c r="C95" s="55" t="str">
        <f>'Показатель 3.1'!C95</f>
        <v xml:space="preserve">Нет, не опубликован </v>
      </c>
      <c r="D95" s="76" t="s">
        <v>242</v>
      </c>
      <c r="E95" s="39">
        <f>IF(D95=D$5,'Методика  (Раздел 3)'!C$42,0)</f>
        <v>0</v>
      </c>
      <c r="F95" s="41" t="s">
        <v>101</v>
      </c>
    </row>
    <row r="96" spans="1:6" ht="15.95" customHeight="1" x14ac:dyDescent="0.2">
      <c r="A96" s="38">
        <v>80</v>
      </c>
      <c r="B96" s="76" t="s">
        <v>89</v>
      </c>
      <c r="C96" s="55" t="str">
        <f>'Показатель 3.1'!C96</f>
        <v xml:space="preserve">Да, опубликован </v>
      </c>
      <c r="D96" s="76" t="s">
        <v>151</v>
      </c>
      <c r="E96" s="39">
        <f>IF(D96=D$5,'Методика  (Раздел 3)'!C$42,0)</f>
        <v>1</v>
      </c>
      <c r="F96" s="41" t="s">
        <v>372</v>
      </c>
    </row>
    <row r="97" spans="1:6" ht="15.95" customHeight="1" x14ac:dyDescent="0.2">
      <c r="A97" s="38">
        <v>81</v>
      </c>
      <c r="B97" s="76" t="s">
        <v>90</v>
      </c>
      <c r="C97" s="55" t="str">
        <f>'Показатель 3.1'!C97</f>
        <v xml:space="preserve">Да, опубликован </v>
      </c>
      <c r="D97" s="76" t="s">
        <v>151</v>
      </c>
      <c r="E97" s="39">
        <f>IF(D97=D$5,'Методика  (Раздел 3)'!C$42,0)</f>
        <v>1</v>
      </c>
      <c r="F97" s="41" t="s">
        <v>212</v>
      </c>
    </row>
    <row r="98" spans="1:6" ht="15.95" customHeight="1" x14ac:dyDescent="0.2">
      <c r="A98" s="38">
        <v>82</v>
      </c>
      <c r="B98" s="76" t="s">
        <v>91</v>
      </c>
      <c r="C98" s="55" t="str">
        <f>'Показатель 3.1'!C98</f>
        <v xml:space="preserve">Да, опубликован </v>
      </c>
      <c r="D98" s="76" t="s">
        <v>242</v>
      </c>
      <c r="E98" s="39">
        <f>IF(D98=D$5,'Методика  (Раздел 3)'!C$42,0)</f>
        <v>0</v>
      </c>
      <c r="F98" s="41" t="s">
        <v>227</v>
      </c>
    </row>
    <row r="99" spans="1:6" ht="15.95" customHeight="1" x14ac:dyDescent="0.2">
      <c r="A99" s="38">
        <v>83</v>
      </c>
      <c r="B99" s="76" t="s">
        <v>92</v>
      </c>
      <c r="C99" s="55" t="str">
        <f>'Показатель 3.1'!C99</f>
        <v xml:space="preserve">Нет, не опубликован </v>
      </c>
      <c r="D99" s="76" t="s">
        <v>242</v>
      </c>
      <c r="E99" s="39">
        <f>IF(D99=D$5,'Методика  (Раздел 3)'!C$42,0)</f>
        <v>0</v>
      </c>
      <c r="F99" s="41" t="s">
        <v>228</v>
      </c>
    </row>
    <row r="100" spans="1:6" x14ac:dyDescent="0.2">
      <c r="A100" s="34"/>
      <c r="B100" s="47" t="s">
        <v>165</v>
      </c>
      <c r="C100" s="47"/>
      <c r="D100" s="47"/>
      <c r="E100" s="48"/>
      <c r="F100" s="64"/>
    </row>
    <row r="101" spans="1:6" ht="15.95" customHeight="1" x14ac:dyDescent="0.2">
      <c r="A101" s="38">
        <v>84</v>
      </c>
      <c r="B101" s="76" t="s">
        <v>166</v>
      </c>
      <c r="C101" s="55" t="str">
        <f>'Показатель 3.1'!C101</f>
        <v xml:space="preserve">Да, опубликован </v>
      </c>
      <c r="D101" s="76" t="s">
        <v>151</v>
      </c>
      <c r="E101" s="39">
        <f>IF(D101=D$5,'Методика  (Раздел 3)'!C$42,0)</f>
        <v>1</v>
      </c>
      <c r="F101" s="41" t="s">
        <v>345</v>
      </c>
    </row>
    <row r="102" spans="1:6" ht="15.95" customHeight="1" x14ac:dyDescent="0.2">
      <c r="A102" s="38">
        <v>85</v>
      </c>
      <c r="B102" s="76" t="s">
        <v>167</v>
      </c>
      <c r="C102" s="55" t="str">
        <f>'Показатель 3.1'!C102</f>
        <v xml:space="preserve">Нет, не опубликован </v>
      </c>
      <c r="D102" s="76" t="s">
        <v>242</v>
      </c>
      <c r="E102" s="39">
        <f>IF(D102=D$5,'Методика  (Раздел 3)'!C$42,0)</f>
        <v>0</v>
      </c>
      <c r="F102" s="41" t="s">
        <v>229</v>
      </c>
    </row>
    <row r="106" spans="1:6" x14ac:dyDescent="0.2">
      <c r="A106" s="49"/>
    </row>
    <row r="113" spans="1:1" x14ac:dyDescent="0.2">
      <c r="A113" s="49"/>
    </row>
    <row r="117" spans="1:1" x14ac:dyDescent="0.2">
      <c r="A117" s="49"/>
    </row>
    <row r="120" spans="1:1" x14ac:dyDescent="0.2">
      <c r="A120" s="49"/>
    </row>
    <row r="124" spans="1:1" x14ac:dyDescent="0.2">
      <c r="A124" s="49"/>
    </row>
    <row r="127" spans="1:1" x14ac:dyDescent="0.2">
      <c r="A127" s="49"/>
    </row>
    <row r="131" spans="1:1" x14ac:dyDescent="0.2">
      <c r="A131" s="49"/>
    </row>
  </sheetData>
  <autoFilter ref="A9:F102"/>
  <mergeCells count="6">
    <mergeCell ref="B3:F3"/>
    <mergeCell ref="A4:A7"/>
    <mergeCell ref="F4:F7"/>
    <mergeCell ref="B5:B7"/>
    <mergeCell ref="E5:E6"/>
    <mergeCell ref="C4:C6"/>
  </mergeCells>
  <dataValidations count="1">
    <dataValidation type="list" allowBlank="1" showInputMessage="1" showErrorMessage="1" sqref="D56:D69 D101:D102 D13:D27 D29:D39 D48:D54 D41:D46 D71:D76 D78:D89 D91:D99">
      <formula1>Выбор_3.8</formula1>
    </dataValidation>
  </dataValidations>
  <hyperlinks>
    <hyperlink ref="F23" r:id="rId1"/>
    <hyperlink ref="F25" r:id="rId2"/>
    <hyperlink ref="F89" r:id="rId3" display="http://open.findep.org/budget/index"/>
    <hyperlink ref="F31" r:id="rId4"/>
    <hyperlink ref="F68" r:id="rId5"/>
  </hyperlinks>
  <pageMargins left="0.70866141732283472" right="0.70866141732283472" top="0.74803149606299213" bottom="0.74803149606299213" header="0.31496062992125984" footer="0.31496062992125984"/>
  <pageSetup paperSize="9" scale="77" fitToHeight="3" orientation="landscape" r:id="rId6"/>
  <headerFooter>
    <oddFooter>&amp;A&amp;RСтраница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"/>
  <sheetViews>
    <sheetView workbookViewId="0">
      <selection activeCell="A3" sqref="A3"/>
    </sheetView>
  </sheetViews>
  <sheetFormatPr defaultRowHeight="15" x14ac:dyDescent="0.25"/>
  <sheetData>
    <row r="3" spans="1:2" x14ac:dyDescent="0.25">
      <c r="A3" s="1" t="s">
        <v>168</v>
      </c>
      <c r="B3" s="1"/>
    </row>
    <row r="4" spans="1:2" x14ac:dyDescent="0.25">
      <c r="A4" s="1"/>
      <c r="B4" s="1">
        <v>0.5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9"/>
  <sheetViews>
    <sheetView tabSelected="1" view="pageBreakPreview" zoomScaleNormal="100" zoomScaleSheetLayoutView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7" sqref="C7:C99"/>
    </sheetView>
  </sheetViews>
  <sheetFormatPr defaultColWidth="9.140625" defaultRowHeight="12.75" x14ac:dyDescent="0.2"/>
  <cols>
    <col min="1" max="1" width="33.42578125" style="118" customWidth="1"/>
    <col min="2" max="4" width="12.7109375" style="2" customWidth="1"/>
    <col min="5" max="6" width="18.7109375" style="2" customWidth="1"/>
    <col min="7" max="7" width="18.42578125" style="2" customWidth="1"/>
    <col min="8" max="8" width="18.5703125" style="2" customWidth="1"/>
    <col min="9" max="9" width="18.28515625" style="2" customWidth="1"/>
    <col min="10" max="10" width="22.7109375" style="2" customWidth="1"/>
    <col min="11" max="11" width="19.7109375" style="2" customWidth="1"/>
    <col min="12" max="12" width="20" style="2" customWidth="1"/>
    <col min="13" max="13" width="15.42578125" style="2" customWidth="1"/>
    <col min="14" max="16384" width="9.140625" style="2"/>
  </cols>
  <sheetData>
    <row r="1" spans="1:15" ht="21.75" customHeight="1" x14ac:dyDescent="0.2">
      <c r="A1" s="120" t="s">
        <v>375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5" ht="21.75" hidden="1" customHeight="1" x14ac:dyDescent="0.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5" ht="15.75" customHeight="1" x14ac:dyDescent="0.2">
      <c r="A3" s="23" t="s">
        <v>121</v>
      </c>
      <c r="B3" s="98" t="str">
        <f>"Закон  о бюджете субъекта Российской Федерации на "&amp;'Методика  (Раздел 3)'!A1&amp;" год и плановый период "&amp;'Методика  (Раздел 3)'!A1+1&amp;" и "&amp;'Методика  (Раздел 3)'!A1+2&amp;" годов"</f>
        <v>Закон  о бюджете субъекта Российской Федерации на 2015 год и плановый период 2016 и 2017 годов</v>
      </c>
      <c r="C3" s="99"/>
      <c r="D3" s="99"/>
      <c r="E3" s="111"/>
      <c r="F3" s="111"/>
      <c r="G3" s="111"/>
      <c r="H3" s="111"/>
      <c r="I3" s="111"/>
      <c r="J3" s="111"/>
      <c r="K3" s="111"/>
      <c r="L3" s="111"/>
      <c r="M3" s="111"/>
    </row>
    <row r="4" spans="1:15" ht="114" customHeight="1" x14ac:dyDescent="0.2">
      <c r="A4" s="110" t="s">
        <v>0</v>
      </c>
      <c r="B4" s="102" t="s">
        <v>109</v>
      </c>
      <c r="C4" s="102" t="s">
        <v>110</v>
      </c>
      <c r="D4" s="102" t="s">
        <v>123</v>
      </c>
      <c r="E4" s="110" t="str">
        <f>'Показатель 3.1'!B1</f>
        <v>3.1. Публикация в сети Интернет «бюджета для граждан», разработанного на основе закона о бюджете субъекта РФ на 2015 год и плановый период 2016 и 2017 годов</v>
      </c>
      <c r="F4" s="51" t="str">
        <f>'Показатель 3.2'!B1</f>
        <v>3.2 Наличие в «бюджете для граждан» показателей прогноза социально-экономического развития, на основе которых сформирован бюджет на 2015 год и плановый период 2016 и 2017 годов</v>
      </c>
      <c r="G4" s="110" t="str">
        <f>'Показатель 3.3'!B1</f>
        <v>3.3 Наличие в «бюджете для граждан» сведений об общем объеме доходов и расходов консолидированного бюджета субъекта РФ на 2015 год</v>
      </c>
      <c r="H4" s="110" t="str">
        <f>'Показатель 3.4'!B1</f>
        <v>3.4 Наличие в «бюджете для граждан» сведений о доходах бюджета на 2015 год и плановый период 2016 и 2017 годов в разрезе видов доходов</v>
      </c>
      <c r="I4" s="110" t="str">
        <f>'Показатель 3.5'!B1</f>
        <v>3.5 Наличие в «бюджете для граждан» сведений о расходах бюджета на 2015 год и плановый период 2016 и 2017 годов по разделам и подразделам классификации расходов бюджета</v>
      </c>
      <c r="J4" s="110" t="str">
        <f>'Показатель 3.6'!B1</f>
        <v>3.6 Наличие в «бюджете для граждан» сведений о расходах бюджета на 2015 год и плановый период 2016 и 2017 годов на реализацию государственных программ, а также о целевых показателях (индикаторах), планируемых к достижению в результате их реализации</v>
      </c>
      <c r="K4" s="110" t="str">
        <f>'Показатель 3.7'!B1</f>
        <v>3.7 Наличие в «бюджете для граждан» сведений о предусмотренных к финансированию за счет средств бюджета на 2015 год и плановый период 2016 и 2017 годов социально-значимых проектах</v>
      </c>
      <c r="L4" s="110" t="str">
        <f>'Показатель 3.8'!B1</f>
        <v>3.8 Наличие в «бюджете для граждан» сведений о планируемых (предельных) объемах государственного долга на 2015 год и плановый период 2016 и 2017 годов</v>
      </c>
      <c r="M4" s="110" t="str">
        <f>'Показатель 3.9'!B1</f>
        <v>3.9 Наличие контактной информации для граждан, которые хотят больше узнать о бюджете</v>
      </c>
    </row>
    <row r="5" spans="1:15" ht="15.95" customHeight="1" x14ac:dyDescent="0.2">
      <c r="A5" s="117" t="s">
        <v>1</v>
      </c>
      <c r="B5" s="104" t="s">
        <v>405</v>
      </c>
      <c r="C5" s="104" t="s">
        <v>405</v>
      </c>
      <c r="D5" s="104" t="s">
        <v>93</v>
      </c>
      <c r="E5" s="105" t="s">
        <v>93</v>
      </c>
      <c r="F5" s="105" t="s">
        <v>93</v>
      </c>
      <c r="G5" s="105" t="s">
        <v>93</v>
      </c>
      <c r="H5" s="105" t="s">
        <v>93</v>
      </c>
      <c r="I5" s="105" t="s">
        <v>93</v>
      </c>
      <c r="J5" s="105" t="s">
        <v>93</v>
      </c>
      <c r="K5" s="105" t="s">
        <v>93</v>
      </c>
      <c r="L5" s="105" t="s">
        <v>93</v>
      </c>
      <c r="M5" s="105" t="s">
        <v>93</v>
      </c>
    </row>
    <row r="6" spans="1:15" ht="15.95" customHeight="1" x14ac:dyDescent="0.2">
      <c r="A6" s="75" t="s">
        <v>2</v>
      </c>
      <c r="B6" s="35"/>
      <c r="C6" s="35"/>
      <c r="D6" s="35"/>
      <c r="E6" s="112"/>
      <c r="F6" s="112"/>
      <c r="G6" s="112"/>
      <c r="H6" s="112"/>
      <c r="I6" s="112"/>
      <c r="J6" s="112"/>
      <c r="K6" s="112"/>
      <c r="L6" s="112"/>
      <c r="M6" s="112"/>
    </row>
    <row r="7" spans="1:15" ht="15.95" customHeight="1" x14ac:dyDescent="0.2">
      <c r="A7" s="84" t="s">
        <v>3</v>
      </c>
      <c r="B7" s="102" t="s">
        <v>406</v>
      </c>
      <c r="C7" s="119" t="s">
        <v>422</v>
      </c>
      <c r="D7" s="106">
        <f>SUM(E7:M7)</f>
        <v>0</v>
      </c>
      <c r="E7" s="113">
        <f>'Показатель 3.1'!G10</f>
        <v>0</v>
      </c>
      <c r="F7" s="113">
        <f>'Показатель 3.2'!E10</f>
        <v>0</v>
      </c>
      <c r="G7" s="113">
        <f>'Показатель 3.3'!E10</f>
        <v>0</v>
      </c>
      <c r="H7" s="113">
        <f>'Показатель 3.4'!E10</f>
        <v>0</v>
      </c>
      <c r="I7" s="113">
        <f>'Показатель 3.5'!E10</f>
        <v>0</v>
      </c>
      <c r="J7" s="113">
        <f>'Показатель 3.6'!E10</f>
        <v>0</v>
      </c>
      <c r="K7" s="113">
        <f>'Показатель 3.7'!E10</f>
        <v>0</v>
      </c>
      <c r="L7" s="113">
        <f>'Показатель 3.8'!E10</f>
        <v>0</v>
      </c>
      <c r="M7" s="113">
        <f>'Показатель 3.9'!E10</f>
        <v>0</v>
      </c>
      <c r="O7" s="114"/>
    </row>
    <row r="8" spans="1:15" ht="15.95" customHeight="1" x14ac:dyDescent="0.2">
      <c r="A8" s="84" t="s">
        <v>4</v>
      </c>
      <c r="B8" s="102" t="s">
        <v>412</v>
      </c>
      <c r="C8" s="119" t="s">
        <v>423</v>
      </c>
      <c r="D8" s="106">
        <f t="shared" ref="D8:D71" si="0">SUM(E8:M8)</f>
        <v>14</v>
      </c>
      <c r="E8" s="113">
        <f>'Показатель 3.1'!G11</f>
        <v>1</v>
      </c>
      <c r="F8" s="113">
        <f>'Показатель 3.2'!E11</f>
        <v>2</v>
      </c>
      <c r="G8" s="113">
        <f>'Показатель 3.3'!E11</f>
        <v>0</v>
      </c>
      <c r="H8" s="113">
        <f>'Показатель 3.4'!E11</f>
        <v>2</v>
      </c>
      <c r="I8" s="113">
        <f>'Показатель 3.5'!E11</f>
        <v>2</v>
      </c>
      <c r="J8" s="113">
        <f>'Показатель 3.6'!E11</f>
        <v>2</v>
      </c>
      <c r="K8" s="113">
        <f>'Показатель 3.7'!E11</f>
        <v>2</v>
      </c>
      <c r="L8" s="113">
        <f>'Показатель 3.8'!E11</f>
        <v>2</v>
      </c>
      <c r="M8" s="113">
        <f>'Показатель 3.9'!E11</f>
        <v>1</v>
      </c>
    </row>
    <row r="9" spans="1:15" ht="15.95" customHeight="1" x14ac:dyDescent="0.2">
      <c r="A9" s="84" t="s">
        <v>5</v>
      </c>
      <c r="B9" s="102" t="s">
        <v>411</v>
      </c>
      <c r="C9" s="119" t="s">
        <v>424</v>
      </c>
      <c r="D9" s="106">
        <f t="shared" si="0"/>
        <v>15</v>
      </c>
      <c r="E9" s="113">
        <f>'Показатель 3.1'!G12</f>
        <v>1</v>
      </c>
      <c r="F9" s="113">
        <f>'Показатель 3.2'!E12</f>
        <v>2</v>
      </c>
      <c r="G9" s="113">
        <f>'Показатель 3.3'!E12</f>
        <v>2</v>
      </c>
      <c r="H9" s="113">
        <f>'Показатель 3.4'!E12</f>
        <v>1</v>
      </c>
      <c r="I9" s="113">
        <f>'Показатель 3.5'!E12</f>
        <v>2</v>
      </c>
      <c r="J9" s="113">
        <f>'Показатель 3.6'!E12</f>
        <v>2</v>
      </c>
      <c r="K9" s="113">
        <f>'Показатель 3.7'!E12</f>
        <v>2</v>
      </c>
      <c r="L9" s="113">
        <f>'Показатель 3.8'!E12</f>
        <v>2</v>
      </c>
      <c r="M9" s="113">
        <f>'Показатель 3.9'!E12</f>
        <v>1</v>
      </c>
    </row>
    <row r="10" spans="1:15" ht="15.95" customHeight="1" x14ac:dyDescent="0.2">
      <c r="A10" s="84" t="s">
        <v>6</v>
      </c>
      <c r="B10" s="102" t="s">
        <v>416</v>
      </c>
      <c r="C10" s="119">
        <f t="shared" ref="C10:C24" si="1">_xlfn.RANK.EQ(D10,$D$7:$D$24,0)</f>
        <v>6</v>
      </c>
      <c r="D10" s="106">
        <f t="shared" si="0"/>
        <v>10</v>
      </c>
      <c r="E10" s="113">
        <f>'Показатель 3.1'!G13</f>
        <v>1</v>
      </c>
      <c r="F10" s="113">
        <f>'Показатель 3.2'!E13</f>
        <v>2</v>
      </c>
      <c r="G10" s="113">
        <f>'Показатель 3.3'!E13</f>
        <v>2</v>
      </c>
      <c r="H10" s="113">
        <f>'Показатель 3.4'!E13</f>
        <v>2</v>
      </c>
      <c r="I10" s="113">
        <f>'Показатель 3.5'!E13</f>
        <v>0</v>
      </c>
      <c r="J10" s="113">
        <f>'Показатель 3.6'!E13</f>
        <v>2</v>
      </c>
      <c r="K10" s="113">
        <f>'Показатель 3.7'!E13</f>
        <v>0</v>
      </c>
      <c r="L10" s="113">
        <f>'Показатель 3.8'!E13</f>
        <v>0</v>
      </c>
      <c r="M10" s="113">
        <f>'Показатель 3.9'!E13</f>
        <v>1</v>
      </c>
      <c r="N10" s="114"/>
    </row>
    <row r="11" spans="1:15" ht="15.95" customHeight="1" x14ac:dyDescent="0.2">
      <c r="A11" s="84" t="s">
        <v>7</v>
      </c>
      <c r="B11" s="102" t="s">
        <v>406</v>
      </c>
      <c r="C11" s="119" t="s">
        <v>422</v>
      </c>
      <c r="D11" s="106">
        <f t="shared" si="0"/>
        <v>0</v>
      </c>
      <c r="E11" s="113">
        <f>'Показатель 3.1'!G14</f>
        <v>0</v>
      </c>
      <c r="F11" s="113">
        <f>'Показатель 3.2'!E14</f>
        <v>0</v>
      </c>
      <c r="G11" s="113">
        <f>'Показатель 3.3'!E14</f>
        <v>0</v>
      </c>
      <c r="H11" s="113">
        <f>'Показатель 3.4'!E14</f>
        <v>0</v>
      </c>
      <c r="I11" s="113">
        <f>'Показатель 3.5'!E14</f>
        <v>0</v>
      </c>
      <c r="J11" s="113">
        <f>'Показатель 3.6'!E14</f>
        <v>0</v>
      </c>
      <c r="K11" s="113">
        <f>'Показатель 3.7'!E14</f>
        <v>0</v>
      </c>
      <c r="L11" s="113">
        <f>'Показатель 3.8'!E14</f>
        <v>0</v>
      </c>
      <c r="M11" s="113">
        <f>'Показатель 3.9'!E14</f>
        <v>0</v>
      </c>
      <c r="N11" s="114"/>
    </row>
    <row r="12" spans="1:15" ht="15.95" customHeight="1" x14ac:dyDescent="0.2">
      <c r="A12" s="84" t="s">
        <v>8</v>
      </c>
      <c r="B12" s="102" t="s">
        <v>406</v>
      </c>
      <c r="C12" s="119" t="s">
        <v>422</v>
      </c>
      <c r="D12" s="106">
        <f t="shared" si="0"/>
        <v>0</v>
      </c>
      <c r="E12" s="113">
        <f>'Показатель 3.1'!G15</f>
        <v>0</v>
      </c>
      <c r="F12" s="113">
        <f>'Показатель 3.2'!E15</f>
        <v>0</v>
      </c>
      <c r="G12" s="113">
        <f>'Показатель 3.3'!E15</f>
        <v>0</v>
      </c>
      <c r="H12" s="113">
        <f>'Показатель 3.4'!E15</f>
        <v>0</v>
      </c>
      <c r="I12" s="113">
        <f>'Показатель 3.5'!E15</f>
        <v>0</v>
      </c>
      <c r="J12" s="113">
        <f>'Показатель 3.6'!E15</f>
        <v>0</v>
      </c>
      <c r="K12" s="113">
        <f>'Показатель 3.7'!E15</f>
        <v>0</v>
      </c>
      <c r="L12" s="113">
        <f>'Показатель 3.8'!E15</f>
        <v>0</v>
      </c>
      <c r="M12" s="113">
        <f>'Показатель 3.9'!E15</f>
        <v>0</v>
      </c>
      <c r="N12" s="114"/>
    </row>
    <row r="13" spans="1:15" ht="15.95" customHeight="1" x14ac:dyDescent="0.2">
      <c r="A13" s="84" t="s">
        <v>9</v>
      </c>
      <c r="B13" s="102" t="s">
        <v>409</v>
      </c>
      <c r="C13" s="119" t="s">
        <v>425</v>
      </c>
      <c r="D13" s="106">
        <f t="shared" si="0"/>
        <v>4</v>
      </c>
      <c r="E13" s="113">
        <f>'Показатель 3.1'!G16</f>
        <v>1</v>
      </c>
      <c r="F13" s="113">
        <f>'Показатель 3.2'!E16</f>
        <v>0</v>
      </c>
      <c r="G13" s="113">
        <f>'Показатель 3.3'!E16</f>
        <v>0</v>
      </c>
      <c r="H13" s="113">
        <f>'Показатель 3.4'!E16</f>
        <v>0</v>
      </c>
      <c r="I13" s="113">
        <f>'Показатель 3.5'!E16</f>
        <v>0</v>
      </c>
      <c r="J13" s="113">
        <f>'Показатель 3.6'!E16</f>
        <v>2</v>
      </c>
      <c r="K13" s="113">
        <f>'Показатель 3.7'!E16</f>
        <v>0</v>
      </c>
      <c r="L13" s="113">
        <f>'Показатель 3.8'!E16</f>
        <v>0</v>
      </c>
      <c r="M13" s="113">
        <f>'Показатель 3.9'!E16</f>
        <v>1</v>
      </c>
      <c r="N13" s="114"/>
    </row>
    <row r="14" spans="1:15" ht="15.95" customHeight="1" x14ac:dyDescent="0.2">
      <c r="A14" s="84" t="s">
        <v>10</v>
      </c>
      <c r="B14" s="102" t="s">
        <v>421</v>
      </c>
      <c r="C14" s="119">
        <f t="shared" si="1"/>
        <v>12</v>
      </c>
      <c r="D14" s="106">
        <f t="shared" si="0"/>
        <v>4.5</v>
      </c>
      <c r="E14" s="113">
        <f>'Показатель 3.1'!G17</f>
        <v>0.5</v>
      </c>
      <c r="F14" s="113">
        <f>'Показатель 3.2'!E17</f>
        <v>0</v>
      </c>
      <c r="G14" s="113">
        <f>'Показатель 3.3'!E17</f>
        <v>0</v>
      </c>
      <c r="H14" s="113">
        <f>'Показатель 3.4'!E17</f>
        <v>1</v>
      </c>
      <c r="I14" s="113">
        <f>'Показатель 3.5'!E17</f>
        <v>0</v>
      </c>
      <c r="J14" s="113">
        <f>'Показатель 3.6'!E17</f>
        <v>0</v>
      </c>
      <c r="K14" s="113">
        <f>'Показатель 3.7'!E17</f>
        <v>0</v>
      </c>
      <c r="L14" s="113">
        <f>'Показатель 3.8'!E17</f>
        <v>2</v>
      </c>
      <c r="M14" s="113">
        <f>'Показатель 3.9'!E17</f>
        <v>1</v>
      </c>
      <c r="N14" s="114"/>
    </row>
    <row r="15" spans="1:15" ht="15.95" customHeight="1" x14ac:dyDescent="0.2">
      <c r="A15" s="84" t="s">
        <v>11</v>
      </c>
      <c r="B15" s="102" t="s">
        <v>418</v>
      </c>
      <c r="C15" s="119" t="s">
        <v>426</v>
      </c>
      <c r="D15" s="106">
        <f t="shared" si="0"/>
        <v>7</v>
      </c>
      <c r="E15" s="113">
        <f>'Показатель 3.1'!G18</f>
        <v>1</v>
      </c>
      <c r="F15" s="113">
        <f>'Показатель 3.2'!E18</f>
        <v>2</v>
      </c>
      <c r="G15" s="113">
        <f>'Показатель 3.3'!E18</f>
        <v>1</v>
      </c>
      <c r="H15" s="113">
        <f>'Показатель 3.4'!E18</f>
        <v>0</v>
      </c>
      <c r="I15" s="113">
        <f>'Показатель 3.5'!E18</f>
        <v>0</v>
      </c>
      <c r="J15" s="113">
        <f>'Показатель 3.6'!E18</f>
        <v>0</v>
      </c>
      <c r="K15" s="113">
        <f>'Показатель 3.7'!E18</f>
        <v>0</v>
      </c>
      <c r="L15" s="113">
        <f>'Показатель 3.8'!E18</f>
        <v>2</v>
      </c>
      <c r="M15" s="113">
        <f>'Показатель 3.9'!E18</f>
        <v>1</v>
      </c>
      <c r="N15" s="114"/>
    </row>
    <row r="16" spans="1:15" ht="15.95" customHeight="1" x14ac:dyDescent="0.2">
      <c r="A16" s="84" t="s">
        <v>12</v>
      </c>
      <c r="B16" s="102" t="s">
        <v>411</v>
      </c>
      <c r="C16" s="119" t="s">
        <v>424</v>
      </c>
      <c r="D16" s="106">
        <f t="shared" si="0"/>
        <v>15</v>
      </c>
      <c r="E16" s="113">
        <f>'Показатель 3.1'!G19</f>
        <v>1</v>
      </c>
      <c r="F16" s="113">
        <f>'Показатель 3.2'!E19</f>
        <v>2</v>
      </c>
      <c r="G16" s="113">
        <f>'Показатель 3.3'!E19</f>
        <v>1</v>
      </c>
      <c r="H16" s="113">
        <f>'Показатель 3.4'!E19</f>
        <v>2</v>
      </c>
      <c r="I16" s="113">
        <f>'Показатель 3.5'!E19</f>
        <v>2</v>
      </c>
      <c r="J16" s="113">
        <f>'Показатель 3.6'!E19</f>
        <v>2</v>
      </c>
      <c r="K16" s="113">
        <f>'Показатель 3.7'!E19</f>
        <v>2</v>
      </c>
      <c r="L16" s="113">
        <f>'Показатель 3.8'!E19</f>
        <v>2</v>
      </c>
      <c r="M16" s="113">
        <f>'Показатель 3.9'!E19</f>
        <v>1</v>
      </c>
      <c r="N16" s="114"/>
    </row>
    <row r="17" spans="1:16" ht="15.95" customHeight="1" x14ac:dyDescent="0.2">
      <c r="A17" s="84" t="s">
        <v>13</v>
      </c>
      <c r="B17" s="102" t="s">
        <v>407</v>
      </c>
      <c r="C17" s="119">
        <f t="shared" si="1"/>
        <v>15</v>
      </c>
      <c r="D17" s="106">
        <f t="shared" si="0"/>
        <v>2</v>
      </c>
      <c r="E17" s="113">
        <f>'Показатель 3.1'!G20</f>
        <v>1</v>
      </c>
      <c r="F17" s="113">
        <f>'Показатель 3.2'!E20</f>
        <v>0</v>
      </c>
      <c r="G17" s="113">
        <f>'Показатель 3.3'!E20</f>
        <v>0</v>
      </c>
      <c r="H17" s="113">
        <f>'Показатель 3.4'!E20</f>
        <v>0</v>
      </c>
      <c r="I17" s="113">
        <f>'Показатель 3.5'!E20</f>
        <v>0</v>
      </c>
      <c r="J17" s="113">
        <f>'Показатель 3.6'!E20</f>
        <v>0</v>
      </c>
      <c r="K17" s="113">
        <f>'Показатель 3.7'!E20</f>
        <v>0</v>
      </c>
      <c r="L17" s="113">
        <f>'Показатель 3.8'!E20</f>
        <v>0</v>
      </c>
      <c r="M17" s="113">
        <f>'Показатель 3.9'!E20</f>
        <v>1</v>
      </c>
      <c r="N17" s="114"/>
    </row>
    <row r="18" spans="1:16" ht="15.95" customHeight="1" x14ac:dyDescent="0.2">
      <c r="A18" s="84" t="s">
        <v>14</v>
      </c>
      <c r="B18" s="102" t="s">
        <v>418</v>
      </c>
      <c r="C18" s="119" t="s">
        <v>426</v>
      </c>
      <c r="D18" s="106">
        <f t="shared" si="0"/>
        <v>7</v>
      </c>
      <c r="E18" s="113">
        <f>'Показатель 3.1'!G21</f>
        <v>1</v>
      </c>
      <c r="F18" s="113">
        <f>'Показатель 3.2'!E21</f>
        <v>0</v>
      </c>
      <c r="G18" s="113">
        <f>'Показатель 3.3'!E21</f>
        <v>2</v>
      </c>
      <c r="H18" s="113">
        <f>'Показатель 3.4'!E21</f>
        <v>1</v>
      </c>
      <c r="I18" s="113">
        <f>'Показатель 3.5'!E21</f>
        <v>0</v>
      </c>
      <c r="J18" s="113">
        <f>'Показатель 3.6'!E21</f>
        <v>0</v>
      </c>
      <c r="K18" s="113">
        <f>'Показатель 3.7'!E21</f>
        <v>0</v>
      </c>
      <c r="L18" s="113">
        <f>'Показатель 3.8'!E21</f>
        <v>2</v>
      </c>
      <c r="M18" s="113">
        <f>'Показатель 3.9'!E21</f>
        <v>1</v>
      </c>
      <c r="N18" s="114"/>
    </row>
    <row r="19" spans="1:16" ht="15.95" customHeight="1" x14ac:dyDescent="0.2">
      <c r="A19" s="84" t="s">
        <v>15</v>
      </c>
      <c r="B19" s="102" t="s">
        <v>419</v>
      </c>
      <c r="C19" s="119">
        <f t="shared" si="1"/>
        <v>11</v>
      </c>
      <c r="D19" s="106">
        <f t="shared" si="0"/>
        <v>6</v>
      </c>
      <c r="E19" s="113">
        <f>'Показатель 3.1'!G22</f>
        <v>1</v>
      </c>
      <c r="F19" s="113">
        <f>'Показатель 3.2'!E22</f>
        <v>0</v>
      </c>
      <c r="G19" s="113">
        <f>'Показатель 3.3'!E22</f>
        <v>1</v>
      </c>
      <c r="H19" s="113">
        <f>'Показатель 3.4'!E22</f>
        <v>1</v>
      </c>
      <c r="I19" s="113">
        <f>'Показатель 3.5'!E22</f>
        <v>0</v>
      </c>
      <c r="J19" s="113">
        <f>'Показатель 3.6'!E22</f>
        <v>0</v>
      </c>
      <c r="K19" s="113">
        <f>'Показатель 3.7'!E22</f>
        <v>0</v>
      </c>
      <c r="L19" s="113">
        <f>'Показатель 3.8'!E22</f>
        <v>2</v>
      </c>
      <c r="M19" s="113">
        <f>'Показатель 3.9'!E22</f>
        <v>1</v>
      </c>
      <c r="N19" s="114"/>
    </row>
    <row r="20" spans="1:16" ht="15.95" customHeight="1" x14ac:dyDescent="0.2">
      <c r="A20" s="84" t="s">
        <v>16</v>
      </c>
      <c r="B20" s="102" t="s">
        <v>412</v>
      </c>
      <c r="C20" s="119" t="s">
        <v>423</v>
      </c>
      <c r="D20" s="106">
        <f t="shared" si="0"/>
        <v>14</v>
      </c>
      <c r="E20" s="113">
        <f>'Показатель 3.1'!G23</f>
        <v>1</v>
      </c>
      <c r="F20" s="113">
        <f>'Показатель 3.2'!E23</f>
        <v>2</v>
      </c>
      <c r="G20" s="113">
        <f>'Показатель 3.3'!E23</f>
        <v>1</v>
      </c>
      <c r="H20" s="113">
        <f>'Показатель 3.4'!E23</f>
        <v>2</v>
      </c>
      <c r="I20" s="113">
        <f>'Показатель 3.5'!E23</f>
        <v>1</v>
      </c>
      <c r="J20" s="113">
        <f>'Показатель 3.6'!E23</f>
        <v>2</v>
      </c>
      <c r="K20" s="113">
        <f>'Показатель 3.7'!E23</f>
        <v>2</v>
      </c>
      <c r="L20" s="113">
        <f>'Показатель 3.8'!E23</f>
        <v>2</v>
      </c>
      <c r="M20" s="113">
        <f>'Показатель 3.9'!E23</f>
        <v>1</v>
      </c>
      <c r="N20" s="114"/>
    </row>
    <row r="21" spans="1:16" ht="15.95" customHeight="1" x14ac:dyDescent="0.2">
      <c r="A21" s="84" t="s">
        <v>17</v>
      </c>
      <c r="B21" s="102" t="s">
        <v>418</v>
      </c>
      <c r="C21" s="119" t="s">
        <v>426</v>
      </c>
      <c r="D21" s="106">
        <f t="shared" si="0"/>
        <v>7</v>
      </c>
      <c r="E21" s="113">
        <f>'Показатель 3.1'!G24</f>
        <v>1</v>
      </c>
      <c r="F21" s="113">
        <f>'Показатель 3.2'!E24</f>
        <v>2</v>
      </c>
      <c r="G21" s="113">
        <f>'Показатель 3.3'!E24</f>
        <v>0</v>
      </c>
      <c r="H21" s="113">
        <f>'Показатель 3.4'!E24</f>
        <v>1</v>
      </c>
      <c r="I21" s="113">
        <f>'Показатель 3.5'!E24</f>
        <v>0</v>
      </c>
      <c r="J21" s="113">
        <f>'Показатель 3.6'!E24</f>
        <v>0</v>
      </c>
      <c r="K21" s="113">
        <f>'Показатель 3.7'!E24</f>
        <v>0</v>
      </c>
      <c r="L21" s="113">
        <f>'Показатель 3.8'!E24</f>
        <v>2</v>
      </c>
      <c r="M21" s="113">
        <f>'Показатель 3.9'!E24</f>
        <v>1</v>
      </c>
      <c r="N21" s="114"/>
    </row>
    <row r="22" spans="1:16" ht="15.95" customHeight="1" x14ac:dyDescent="0.2">
      <c r="A22" s="84" t="s">
        <v>18</v>
      </c>
      <c r="B22" s="102">
        <v>25</v>
      </c>
      <c r="C22" s="119">
        <f t="shared" si="1"/>
        <v>7</v>
      </c>
      <c r="D22" s="106">
        <f t="shared" si="0"/>
        <v>9</v>
      </c>
      <c r="E22" s="113">
        <f>'Показатель 3.1'!G25</f>
        <v>1</v>
      </c>
      <c r="F22" s="113">
        <f>'Показатель 3.2'!E25</f>
        <v>2</v>
      </c>
      <c r="G22" s="113">
        <f>'Показатель 3.3'!E25</f>
        <v>1</v>
      </c>
      <c r="H22" s="113">
        <f>'Показатель 3.4'!E25</f>
        <v>2</v>
      </c>
      <c r="I22" s="113">
        <f>'Показатель 3.5'!E25</f>
        <v>0</v>
      </c>
      <c r="J22" s="113">
        <f>'Показатель 3.6'!E25</f>
        <v>0</v>
      </c>
      <c r="K22" s="113">
        <f>'Показатель 3.7'!E25</f>
        <v>0</v>
      </c>
      <c r="L22" s="113">
        <f>'Показатель 3.8'!E25</f>
        <v>2</v>
      </c>
      <c r="M22" s="113">
        <f>'Показатель 3.9'!E25</f>
        <v>1</v>
      </c>
      <c r="N22" s="114"/>
    </row>
    <row r="23" spans="1:16" ht="15.95" customHeight="1" x14ac:dyDescent="0.2">
      <c r="A23" s="84" t="s">
        <v>19</v>
      </c>
      <c r="B23" s="102" t="s">
        <v>409</v>
      </c>
      <c r="C23" s="119" t="s">
        <v>425</v>
      </c>
      <c r="D23" s="106">
        <f t="shared" si="0"/>
        <v>4</v>
      </c>
      <c r="E23" s="113">
        <f>'Показатель 3.1'!G26</f>
        <v>1</v>
      </c>
      <c r="F23" s="113">
        <f>'Показатель 3.2'!E26</f>
        <v>0</v>
      </c>
      <c r="G23" s="113">
        <f>'Показатель 3.3'!E26</f>
        <v>0</v>
      </c>
      <c r="H23" s="113">
        <f>'Показатель 3.4'!E26</f>
        <v>0</v>
      </c>
      <c r="I23" s="113">
        <f>'Показатель 3.5'!E26</f>
        <v>0</v>
      </c>
      <c r="J23" s="113">
        <f>'Показатель 3.6'!E26</f>
        <v>0</v>
      </c>
      <c r="K23" s="113">
        <f>'Показатель 3.7'!E26</f>
        <v>0</v>
      </c>
      <c r="L23" s="113">
        <f>'Показатель 3.8'!E26</f>
        <v>2</v>
      </c>
      <c r="M23" s="113">
        <f>'Показатель 3.9'!E26</f>
        <v>1</v>
      </c>
      <c r="N23" s="114"/>
    </row>
    <row r="24" spans="1:16" ht="15.95" customHeight="1" x14ac:dyDescent="0.2">
      <c r="A24" s="84" t="s">
        <v>20</v>
      </c>
      <c r="B24" s="102">
        <v>17</v>
      </c>
      <c r="C24" s="119">
        <f t="shared" si="1"/>
        <v>5</v>
      </c>
      <c r="D24" s="106">
        <f t="shared" si="0"/>
        <v>11.5</v>
      </c>
      <c r="E24" s="113">
        <f>'Показатель 3.1'!G27</f>
        <v>0.5</v>
      </c>
      <c r="F24" s="113">
        <f>'Показатель 3.2'!E27</f>
        <v>2</v>
      </c>
      <c r="G24" s="113">
        <f>'Показатель 3.3'!E27</f>
        <v>0</v>
      </c>
      <c r="H24" s="113">
        <f>'Показатель 3.4'!E27</f>
        <v>2</v>
      </c>
      <c r="I24" s="113">
        <f>'Показатель 3.5'!E27</f>
        <v>2</v>
      </c>
      <c r="J24" s="113">
        <f>'Показатель 3.6'!E27</f>
        <v>0</v>
      </c>
      <c r="K24" s="113">
        <f>'Показатель 3.7'!E27</f>
        <v>2</v>
      </c>
      <c r="L24" s="113">
        <f>'Показатель 3.8'!E27</f>
        <v>2</v>
      </c>
      <c r="M24" s="113">
        <f>'Показатель 3.9'!E27</f>
        <v>1</v>
      </c>
      <c r="N24" s="114"/>
    </row>
    <row r="25" spans="1:16" ht="15.95" customHeight="1" x14ac:dyDescent="0.2">
      <c r="A25" s="75" t="s">
        <v>21</v>
      </c>
      <c r="B25" s="48"/>
      <c r="C25" s="150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4"/>
    </row>
    <row r="26" spans="1:16" ht="15.95" customHeight="1" x14ac:dyDescent="0.2">
      <c r="A26" s="84" t="s">
        <v>22</v>
      </c>
      <c r="B26" s="102" t="s">
        <v>409</v>
      </c>
      <c r="C26" s="119" t="s">
        <v>427</v>
      </c>
      <c r="D26" s="106">
        <f t="shared" si="0"/>
        <v>4</v>
      </c>
      <c r="E26" s="113">
        <f>'Показатель 3.1'!G29</f>
        <v>1</v>
      </c>
      <c r="F26" s="113">
        <f>'Показатель 3.2'!E29</f>
        <v>0</v>
      </c>
      <c r="G26" s="113">
        <f>'Показатель 3.3'!E29</f>
        <v>1</v>
      </c>
      <c r="H26" s="113">
        <f>'Показатель 3.4'!E29</f>
        <v>0</v>
      </c>
      <c r="I26" s="113">
        <f>'Показатель 3.5'!E29</f>
        <v>0</v>
      </c>
      <c r="J26" s="113">
        <f>'Показатель 3.6'!E29</f>
        <v>1</v>
      </c>
      <c r="K26" s="113">
        <f>'Показатель 3.7'!E29</f>
        <v>0</v>
      </c>
      <c r="L26" s="113">
        <f>'Показатель 3.8'!E29</f>
        <v>0</v>
      </c>
      <c r="M26" s="113">
        <f>'Показатель 3.9'!E29</f>
        <v>1</v>
      </c>
      <c r="N26" s="114"/>
    </row>
    <row r="27" spans="1:16" s="32" customFormat="1" ht="15.95" customHeight="1" x14ac:dyDescent="0.2">
      <c r="A27" s="76" t="s">
        <v>23</v>
      </c>
      <c r="B27" s="102" t="s">
        <v>416</v>
      </c>
      <c r="C27" s="151" t="s">
        <v>428</v>
      </c>
      <c r="D27" s="106">
        <f t="shared" si="0"/>
        <v>10</v>
      </c>
      <c r="E27" s="113">
        <f>'Показатель 3.1'!G30</f>
        <v>1</v>
      </c>
      <c r="F27" s="113">
        <f>'Показатель 3.2'!E30</f>
        <v>2</v>
      </c>
      <c r="G27" s="113">
        <f>'Показатель 3.3'!E30</f>
        <v>1</v>
      </c>
      <c r="H27" s="113">
        <f>'Показатель 3.4'!E30</f>
        <v>0</v>
      </c>
      <c r="I27" s="113">
        <f>'Показатель 3.5'!E30</f>
        <v>0</v>
      </c>
      <c r="J27" s="113">
        <f>'Показатель 3.6'!E30</f>
        <v>1</v>
      </c>
      <c r="K27" s="113">
        <f>'Показатель 3.7'!E30</f>
        <v>2</v>
      </c>
      <c r="L27" s="113">
        <f>'Показатель 3.8'!E30</f>
        <v>2</v>
      </c>
      <c r="M27" s="113">
        <f>'Показатель 3.9'!E30</f>
        <v>1</v>
      </c>
      <c r="N27" s="114"/>
    </row>
    <row r="28" spans="1:16" ht="15.95" customHeight="1" x14ac:dyDescent="0.2">
      <c r="A28" s="84" t="s">
        <v>24</v>
      </c>
      <c r="B28" s="102" t="s">
        <v>416</v>
      </c>
      <c r="C28" s="119" t="s">
        <v>428</v>
      </c>
      <c r="D28" s="106">
        <f t="shared" si="0"/>
        <v>10</v>
      </c>
      <c r="E28" s="113">
        <f>'Показатель 3.1'!G31</f>
        <v>1</v>
      </c>
      <c r="F28" s="113">
        <f>'Показатель 3.2'!E31</f>
        <v>2</v>
      </c>
      <c r="G28" s="113">
        <f>'Показатель 3.3'!E31</f>
        <v>1</v>
      </c>
      <c r="H28" s="113">
        <f>'Показатель 3.4'!E31</f>
        <v>1</v>
      </c>
      <c r="I28" s="113">
        <f>'Показатель 3.5'!E31</f>
        <v>0</v>
      </c>
      <c r="J28" s="113">
        <f>'Показатель 3.6'!E31</f>
        <v>2</v>
      </c>
      <c r="K28" s="113">
        <f>'Показатель 3.7'!E31</f>
        <v>0</v>
      </c>
      <c r="L28" s="113">
        <f>'Показатель 3.8'!E31</f>
        <v>2</v>
      </c>
      <c r="M28" s="113">
        <f>'Показатель 3.9'!E31</f>
        <v>1</v>
      </c>
      <c r="N28" s="114"/>
    </row>
    <row r="29" spans="1:16" ht="15.95" customHeight="1" x14ac:dyDescent="0.2">
      <c r="A29" s="84" t="s">
        <v>25</v>
      </c>
      <c r="B29" s="102" t="s">
        <v>415</v>
      </c>
      <c r="C29" s="119" t="s">
        <v>423</v>
      </c>
      <c r="D29" s="106">
        <f t="shared" si="0"/>
        <v>11</v>
      </c>
      <c r="E29" s="113">
        <f>'Показатель 3.1'!G32</f>
        <v>1</v>
      </c>
      <c r="F29" s="113">
        <f>'Показатель 3.2'!E32</f>
        <v>2</v>
      </c>
      <c r="G29" s="113">
        <f>'Показатель 3.3'!E32</f>
        <v>2</v>
      </c>
      <c r="H29" s="113">
        <f>'Показатель 3.4'!E32</f>
        <v>1</v>
      </c>
      <c r="I29" s="113">
        <f>'Показатель 3.5'!E32</f>
        <v>0</v>
      </c>
      <c r="J29" s="113">
        <f>'Показатель 3.6'!E32</f>
        <v>2</v>
      </c>
      <c r="K29" s="113">
        <f>'Показатель 3.7'!E32</f>
        <v>0</v>
      </c>
      <c r="L29" s="113">
        <f>'Показатель 3.8'!E32</f>
        <v>2</v>
      </c>
      <c r="M29" s="113">
        <f>'Показатель 3.9'!E32</f>
        <v>1</v>
      </c>
      <c r="N29" s="114"/>
    </row>
    <row r="30" spans="1:16" ht="15.95" customHeight="1" x14ac:dyDescent="0.2">
      <c r="A30" s="84" t="s">
        <v>26</v>
      </c>
      <c r="B30" s="102" t="s">
        <v>409</v>
      </c>
      <c r="C30" s="119" t="s">
        <v>427</v>
      </c>
      <c r="D30" s="106">
        <f t="shared" si="0"/>
        <v>4</v>
      </c>
      <c r="E30" s="113">
        <f>'Показатель 3.1'!G33</f>
        <v>1</v>
      </c>
      <c r="F30" s="113">
        <f>'Показатель 3.2'!E33</f>
        <v>0</v>
      </c>
      <c r="G30" s="113">
        <f>'Показатель 3.3'!E33</f>
        <v>0</v>
      </c>
      <c r="H30" s="113">
        <f>'Показатель 3.4'!E33</f>
        <v>1</v>
      </c>
      <c r="I30" s="113">
        <f>'Показатель 3.5'!E33</f>
        <v>0</v>
      </c>
      <c r="J30" s="113">
        <f>'Показатель 3.6'!E33</f>
        <v>0</v>
      </c>
      <c r="K30" s="113">
        <f>'Показатель 3.7'!E33</f>
        <v>0</v>
      </c>
      <c r="L30" s="113">
        <f>'Показатель 3.8'!E33</f>
        <v>2</v>
      </c>
      <c r="M30" s="113">
        <f>'Показатель 3.9'!E33</f>
        <v>0</v>
      </c>
      <c r="N30" s="114"/>
      <c r="P30" s="116"/>
    </row>
    <row r="31" spans="1:16" ht="15.95" customHeight="1" x14ac:dyDescent="0.2">
      <c r="A31" s="84" t="s">
        <v>27</v>
      </c>
      <c r="B31" s="102" t="s">
        <v>419</v>
      </c>
      <c r="C31" s="119">
        <f t="shared" ref="C31:C36" si="2">_xlfn.RANK.EQ(D31,$D$26:$D$36,0)</f>
        <v>7</v>
      </c>
      <c r="D31" s="106">
        <f t="shared" si="0"/>
        <v>6</v>
      </c>
      <c r="E31" s="113">
        <f>'Показатель 3.1'!G34</f>
        <v>1</v>
      </c>
      <c r="F31" s="113">
        <f>'Показатель 3.2'!E34</f>
        <v>0</v>
      </c>
      <c r="G31" s="113">
        <f>'Показатель 3.3'!E34</f>
        <v>1</v>
      </c>
      <c r="H31" s="113">
        <f>'Показатель 3.4'!E34</f>
        <v>1</v>
      </c>
      <c r="I31" s="113">
        <f>'Показатель 3.5'!E34</f>
        <v>0</v>
      </c>
      <c r="J31" s="113">
        <f>'Показатель 3.6'!E34</f>
        <v>0</v>
      </c>
      <c r="K31" s="113">
        <f>'Показатель 3.7'!E34</f>
        <v>0</v>
      </c>
      <c r="L31" s="113">
        <f>'Показатель 3.8'!E34</f>
        <v>2</v>
      </c>
      <c r="M31" s="113">
        <f>'Показатель 3.9'!E34</f>
        <v>1</v>
      </c>
      <c r="N31" s="114"/>
    </row>
    <row r="32" spans="1:16" ht="15.95" customHeight="1" x14ac:dyDescent="0.2">
      <c r="A32" s="84" t="s">
        <v>28</v>
      </c>
      <c r="B32" s="102" t="s">
        <v>414</v>
      </c>
      <c r="C32" s="119" t="s">
        <v>424</v>
      </c>
      <c r="D32" s="106">
        <f t="shared" si="0"/>
        <v>12</v>
      </c>
      <c r="E32" s="113">
        <f>'Показатель 3.1'!G35</f>
        <v>1</v>
      </c>
      <c r="F32" s="113">
        <f>'Показатель 3.2'!E35</f>
        <v>2</v>
      </c>
      <c r="G32" s="113">
        <f>'Показатель 3.3'!E35</f>
        <v>1</v>
      </c>
      <c r="H32" s="113">
        <f>'Показатель 3.4'!E35</f>
        <v>1</v>
      </c>
      <c r="I32" s="113">
        <f>'Показатель 3.5'!E35</f>
        <v>0</v>
      </c>
      <c r="J32" s="113">
        <f>'Показатель 3.6'!E35</f>
        <v>2</v>
      </c>
      <c r="K32" s="113">
        <f>'Показатель 3.7'!E35</f>
        <v>2</v>
      </c>
      <c r="L32" s="113">
        <f>'Показатель 3.8'!E35</f>
        <v>2</v>
      </c>
      <c r="M32" s="113">
        <f>'Показатель 3.9'!E35</f>
        <v>1</v>
      </c>
      <c r="N32" s="114"/>
    </row>
    <row r="33" spans="1:14" ht="15.95" customHeight="1" x14ac:dyDescent="0.2">
      <c r="A33" s="84" t="s">
        <v>29</v>
      </c>
      <c r="B33" s="102" t="s">
        <v>415</v>
      </c>
      <c r="C33" s="119" t="s">
        <v>423</v>
      </c>
      <c r="D33" s="106">
        <f t="shared" si="0"/>
        <v>11</v>
      </c>
      <c r="E33" s="113">
        <f>'Показатель 3.1'!G36</f>
        <v>1</v>
      </c>
      <c r="F33" s="113">
        <f>'Показатель 3.2'!E36</f>
        <v>2</v>
      </c>
      <c r="G33" s="113">
        <f>'Показатель 3.3'!E36</f>
        <v>1</v>
      </c>
      <c r="H33" s="113">
        <f>'Показатель 3.4'!E36</f>
        <v>0</v>
      </c>
      <c r="I33" s="113">
        <f>'Показатель 3.5'!E36</f>
        <v>2</v>
      </c>
      <c r="J33" s="113">
        <f>'Показатель 3.6'!E36</f>
        <v>0</v>
      </c>
      <c r="K33" s="113">
        <f>'Показатель 3.7'!E36</f>
        <v>2</v>
      </c>
      <c r="L33" s="113">
        <f>'Показатель 3.8'!E36</f>
        <v>2</v>
      </c>
      <c r="M33" s="113">
        <f>'Показатель 3.9'!E36</f>
        <v>1</v>
      </c>
      <c r="N33" s="114"/>
    </row>
    <row r="34" spans="1:14" ht="15.95" customHeight="1" x14ac:dyDescent="0.2">
      <c r="A34" s="84" t="s">
        <v>30</v>
      </c>
      <c r="B34" s="102" t="s">
        <v>407</v>
      </c>
      <c r="C34" s="119">
        <f t="shared" si="2"/>
        <v>10</v>
      </c>
      <c r="D34" s="106">
        <f t="shared" si="0"/>
        <v>2</v>
      </c>
      <c r="E34" s="113">
        <f>'Показатель 3.1'!G37</f>
        <v>1</v>
      </c>
      <c r="F34" s="113">
        <f>'Показатель 3.2'!E37</f>
        <v>0</v>
      </c>
      <c r="G34" s="113">
        <f>'Показатель 3.3'!E37</f>
        <v>1</v>
      </c>
      <c r="H34" s="113">
        <f>'Показатель 3.4'!E37</f>
        <v>0</v>
      </c>
      <c r="I34" s="113">
        <f>'Показатель 3.5'!E37</f>
        <v>0</v>
      </c>
      <c r="J34" s="113">
        <f>'Показатель 3.6'!E37</f>
        <v>0</v>
      </c>
      <c r="K34" s="113">
        <f>'Показатель 3.7'!E37</f>
        <v>0</v>
      </c>
      <c r="L34" s="113">
        <f>'Показатель 3.8'!E37</f>
        <v>0</v>
      </c>
      <c r="M34" s="113">
        <f>'Показатель 3.9'!E37</f>
        <v>0</v>
      </c>
      <c r="N34" s="114"/>
    </row>
    <row r="35" spans="1:14" ht="15.95" customHeight="1" x14ac:dyDescent="0.2">
      <c r="A35" s="84" t="s">
        <v>31</v>
      </c>
      <c r="B35" s="102" t="s">
        <v>414</v>
      </c>
      <c r="C35" s="119" t="s">
        <v>424</v>
      </c>
      <c r="D35" s="106">
        <f t="shared" si="0"/>
        <v>12</v>
      </c>
      <c r="E35" s="113">
        <f>'Показатель 3.1'!G38</f>
        <v>1</v>
      </c>
      <c r="F35" s="113">
        <f>'Показатель 3.2'!E38</f>
        <v>2</v>
      </c>
      <c r="G35" s="113">
        <f>'Показатель 3.3'!E38</f>
        <v>2</v>
      </c>
      <c r="H35" s="113">
        <f>'Показатель 3.4'!E38</f>
        <v>2</v>
      </c>
      <c r="I35" s="113">
        <f>'Показатель 3.5'!E38</f>
        <v>2</v>
      </c>
      <c r="J35" s="113">
        <f>'Показатель 3.6'!E38</f>
        <v>0</v>
      </c>
      <c r="K35" s="113">
        <f>'Показатель 3.7'!E38</f>
        <v>0</v>
      </c>
      <c r="L35" s="113">
        <f>'Показатель 3.8'!E38</f>
        <v>2</v>
      </c>
      <c r="M35" s="113">
        <f>'Показатель 3.9'!E38</f>
        <v>1</v>
      </c>
      <c r="N35" s="114"/>
    </row>
    <row r="36" spans="1:14" ht="15.95" customHeight="1" x14ac:dyDescent="0.2">
      <c r="A36" s="84" t="s">
        <v>32</v>
      </c>
      <c r="B36" s="102" t="s">
        <v>406</v>
      </c>
      <c r="C36" s="119">
        <f t="shared" si="2"/>
        <v>11</v>
      </c>
      <c r="D36" s="106">
        <f t="shared" si="0"/>
        <v>0</v>
      </c>
      <c r="E36" s="113">
        <f>'Показатель 3.1'!G39</f>
        <v>0</v>
      </c>
      <c r="F36" s="113">
        <f>'Показатель 3.2'!E39</f>
        <v>0</v>
      </c>
      <c r="G36" s="113">
        <f>'Показатель 3.3'!E39</f>
        <v>0</v>
      </c>
      <c r="H36" s="113">
        <f>'Показатель 3.4'!E39</f>
        <v>0</v>
      </c>
      <c r="I36" s="113">
        <f>'Показатель 3.5'!E39</f>
        <v>0</v>
      </c>
      <c r="J36" s="113">
        <f>'Показатель 3.6'!E39</f>
        <v>0</v>
      </c>
      <c r="K36" s="113">
        <f>'Показатель 3.7'!E39</f>
        <v>0</v>
      </c>
      <c r="L36" s="113">
        <f>'Показатель 3.8'!E39</f>
        <v>0</v>
      </c>
      <c r="M36" s="113">
        <f>'Показатель 3.9'!E39</f>
        <v>0</v>
      </c>
      <c r="N36" s="114"/>
    </row>
    <row r="37" spans="1:14" ht="15.95" customHeight="1" x14ac:dyDescent="0.2">
      <c r="A37" s="75" t="s">
        <v>33</v>
      </c>
      <c r="B37" s="48"/>
      <c r="C37" s="150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4"/>
    </row>
    <row r="38" spans="1:14" ht="15.95" customHeight="1" x14ac:dyDescent="0.2">
      <c r="A38" s="84" t="s">
        <v>34</v>
      </c>
      <c r="B38" s="102" t="s">
        <v>410</v>
      </c>
      <c r="C38" s="119" t="s">
        <v>424</v>
      </c>
      <c r="D38" s="106">
        <f t="shared" si="0"/>
        <v>16</v>
      </c>
      <c r="E38" s="113">
        <f>'Показатель 3.1'!G41</f>
        <v>1</v>
      </c>
      <c r="F38" s="113">
        <f>'Показатель 3.2'!E41</f>
        <v>2</v>
      </c>
      <c r="G38" s="113">
        <f>'Показатель 3.3'!E41</f>
        <v>2</v>
      </c>
      <c r="H38" s="113">
        <f>'Показатель 3.4'!E41</f>
        <v>2</v>
      </c>
      <c r="I38" s="113">
        <f>'Показатель 3.5'!E41</f>
        <v>2</v>
      </c>
      <c r="J38" s="113">
        <f>'Показатель 3.6'!E41</f>
        <v>2</v>
      </c>
      <c r="K38" s="113">
        <f>'Показатель 3.7'!E41</f>
        <v>2</v>
      </c>
      <c r="L38" s="113">
        <f>'Показатель 3.8'!E41</f>
        <v>2</v>
      </c>
      <c r="M38" s="113">
        <f>'Показатель 3.9'!E41</f>
        <v>1</v>
      </c>
      <c r="N38" s="114"/>
    </row>
    <row r="39" spans="1:14" ht="15.95" customHeight="1" x14ac:dyDescent="0.2">
      <c r="A39" s="84" t="s">
        <v>35</v>
      </c>
      <c r="B39" s="102">
        <v>36</v>
      </c>
      <c r="C39" s="119">
        <f t="shared" ref="C39:C43" si="3">_xlfn.RANK.EQ(D39,$D$38:$D$43,0)</f>
        <v>4</v>
      </c>
      <c r="D39" s="106">
        <f t="shared" si="0"/>
        <v>6.5</v>
      </c>
      <c r="E39" s="113">
        <f>'Показатель 3.1'!G42</f>
        <v>0.5</v>
      </c>
      <c r="F39" s="113">
        <f>'Показатель 3.2'!E42</f>
        <v>2</v>
      </c>
      <c r="G39" s="113">
        <f>'Показатель 3.3'!E42</f>
        <v>0</v>
      </c>
      <c r="H39" s="113">
        <f>'Показатель 3.4'!E42</f>
        <v>1</v>
      </c>
      <c r="I39" s="113">
        <f>'Показатель 3.5'!E42</f>
        <v>0</v>
      </c>
      <c r="J39" s="113">
        <f>'Показатель 3.6'!E42</f>
        <v>0</v>
      </c>
      <c r="K39" s="113">
        <f>'Показатель 3.7'!E42</f>
        <v>0</v>
      </c>
      <c r="L39" s="113">
        <f>'Показатель 3.8'!E42</f>
        <v>2</v>
      </c>
      <c r="M39" s="113">
        <f>'Показатель 3.9'!E42</f>
        <v>1</v>
      </c>
      <c r="N39" s="114"/>
    </row>
    <row r="40" spans="1:14" ht="15.95" customHeight="1" x14ac:dyDescent="0.2">
      <c r="A40" s="84" t="s">
        <v>36</v>
      </c>
      <c r="B40" s="102" t="s">
        <v>410</v>
      </c>
      <c r="C40" s="119" t="s">
        <v>424</v>
      </c>
      <c r="D40" s="106">
        <f t="shared" si="0"/>
        <v>16</v>
      </c>
      <c r="E40" s="113">
        <f>'Показатель 3.1'!G43</f>
        <v>1</v>
      </c>
      <c r="F40" s="113">
        <f>'Показатель 3.2'!E43</f>
        <v>2</v>
      </c>
      <c r="G40" s="113">
        <f>'Показатель 3.3'!E43</f>
        <v>2</v>
      </c>
      <c r="H40" s="113">
        <f>'Показатель 3.4'!E43</f>
        <v>2</v>
      </c>
      <c r="I40" s="113">
        <f>'Показатель 3.5'!E43</f>
        <v>2</v>
      </c>
      <c r="J40" s="113">
        <f>'Показатель 3.6'!E43</f>
        <v>2</v>
      </c>
      <c r="K40" s="113">
        <f>'Показатель 3.7'!E43</f>
        <v>2</v>
      </c>
      <c r="L40" s="113">
        <f>'Показатель 3.8'!E43</f>
        <v>2</v>
      </c>
      <c r="M40" s="113">
        <f>'Показатель 3.9'!E43</f>
        <v>1</v>
      </c>
      <c r="N40" s="114"/>
    </row>
    <row r="41" spans="1:14" ht="15.95" customHeight="1" x14ac:dyDescent="0.2">
      <c r="A41" s="84" t="s">
        <v>37</v>
      </c>
      <c r="B41" s="102" t="s">
        <v>418</v>
      </c>
      <c r="C41" s="119">
        <f t="shared" si="3"/>
        <v>3</v>
      </c>
      <c r="D41" s="106">
        <f t="shared" si="0"/>
        <v>7</v>
      </c>
      <c r="E41" s="113">
        <f>'Показатель 3.1'!G44</f>
        <v>1</v>
      </c>
      <c r="F41" s="113">
        <f>'Показатель 3.2'!E44</f>
        <v>2</v>
      </c>
      <c r="G41" s="113">
        <f>'Показатель 3.3'!E44</f>
        <v>1</v>
      </c>
      <c r="H41" s="113">
        <f>'Показатель 3.4'!E44</f>
        <v>0</v>
      </c>
      <c r="I41" s="113">
        <f>'Показатель 3.5'!E44</f>
        <v>0</v>
      </c>
      <c r="J41" s="113">
        <f>'Показатель 3.6'!E44</f>
        <v>0</v>
      </c>
      <c r="K41" s="113">
        <f>'Показатель 3.7'!E44</f>
        <v>0</v>
      </c>
      <c r="L41" s="113">
        <f>'Показатель 3.8'!E44</f>
        <v>2</v>
      </c>
      <c r="M41" s="113">
        <f>'Показатель 3.9'!E44</f>
        <v>1</v>
      </c>
      <c r="N41" s="114"/>
    </row>
    <row r="42" spans="1:14" ht="15.95" customHeight="1" x14ac:dyDescent="0.2">
      <c r="A42" s="84" t="s">
        <v>38</v>
      </c>
      <c r="B42" s="102">
        <v>61</v>
      </c>
      <c r="C42" s="119">
        <f t="shared" si="3"/>
        <v>5</v>
      </c>
      <c r="D42" s="106">
        <f t="shared" si="0"/>
        <v>2.5</v>
      </c>
      <c r="E42" s="113">
        <f>'Показатель 3.1'!G45</f>
        <v>0.5</v>
      </c>
      <c r="F42" s="113">
        <f>'Показатель 3.2'!E45</f>
        <v>0</v>
      </c>
      <c r="G42" s="113">
        <f>'Показатель 3.3'!E45</f>
        <v>0</v>
      </c>
      <c r="H42" s="113">
        <f>'Показатель 3.4'!E45</f>
        <v>0</v>
      </c>
      <c r="I42" s="113">
        <f>'Показатель 3.5'!E45</f>
        <v>0</v>
      </c>
      <c r="J42" s="113">
        <f>'Показатель 3.6'!E45</f>
        <v>0</v>
      </c>
      <c r="K42" s="113">
        <f>'Показатель 3.7'!E45</f>
        <v>0</v>
      </c>
      <c r="L42" s="113">
        <f>'Показатель 3.8'!E45</f>
        <v>2</v>
      </c>
      <c r="M42" s="113">
        <f>'Показатель 3.9'!E45</f>
        <v>0</v>
      </c>
      <c r="N42" s="114"/>
    </row>
    <row r="43" spans="1:14" ht="15.95" customHeight="1" x14ac:dyDescent="0.2">
      <c r="A43" s="84" t="s">
        <v>39</v>
      </c>
      <c r="B43" s="102">
        <v>69</v>
      </c>
      <c r="C43" s="119">
        <f t="shared" si="3"/>
        <v>6</v>
      </c>
      <c r="D43" s="106">
        <f t="shared" si="0"/>
        <v>1.5</v>
      </c>
      <c r="E43" s="113">
        <f>'Показатель 3.1'!G46</f>
        <v>0.5</v>
      </c>
      <c r="F43" s="113">
        <f>'Показатель 3.2'!E46</f>
        <v>0</v>
      </c>
      <c r="G43" s="113">
        <f>'Показатель 3.3'!E46</f>
        <v>1</v>
      </c>
      <c r="H43" s="113">
        <f>'Показатель 3.4'!E46</f>
        <v>0</v>
      </c>
      <c r="I43" s="113">
        <f>'Показатель 3.5'!E46</f>
        <v>0</v>
      </c>
      <c r="J43" s="113">
        <f>'Показатель 3.6'!E46</f>
        <v>0</v>
      </c>
      <c r="K43" s="113">
        <f>'Показатель 3.7'!E46</f>
        <v>0</v>
      </c>
      <c r="L43" s="113">
        <f>'Показатель 3.8'!E46</f>
        <v>0</v>
      </c>
      <c r="M43" s="113">
        <f>'Показатель 3.9'!E46</f>
        <v>0</v>
      </c>
      <c r="N43" s="114"/>
    </row>
    <row r="44" spans="1:14" ht="15.95" customHeight="1" x14ac:dyDescent="0.2">
      <c r="A44" s="75" t="s">
        <v>40</v>
      </c>
      <c r="B44" s="48"/>
      <c r="C44" s="150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4"/>
    </row>
    <row r="45" spans="1:14" ht="15.95" customHeight="1" x14ac:dyDescent="0.2">
      <c r="A45" s="84" t="s">
        <v>41</v>
      </c>
      <c r="B45" s="102" t="s">
        <v>408</v>
      </c>
      <c r="C45" s="119">
        <f t="shared" ref="C45:C51" si="4">_xlfn.RANK.EQ(D45,$D$45:$D$51,0)</f>
        <v>3</v>
      </c>
      <c r="D45" s="106">
        <f t="shared" si="0"/>
        <v>3</v>
      </c>
      <c r="E45" s="113">
        <f>'Показатель 3.1'!G48</f>
        <v>1</v>
      </c>
      <c r="F45" s="113">
        <f>'Показатель 3.2'!E48</f>
        <v>0</v>
      </c>
      <c r="G45" s="113">
        <f>'Показатель 3.3'!E48</f>
        <v>0</v>
      </c>
      <c r="H45" s="113">
        <f>'Показатель 3.4'!E48</f>
        <v>0</v>
      </c>
      <c r="I45" s="113">
        <f>'Показатель 3.5'!E48</f>
        <v>0</v>
      </c>
      <c r="J45" s="113">
        <f>'Показатель 3.6'!E48</f>
        <v>0</v>
      </c>
      <c r="K45" s="113">
        <f>'Показатель 3.7'!E48</f>
        <v>0</v>
      </c>
      <c r="L45" s="113">
        <f>'Показатель 3.8'!E48</f>
        <v>2</v>
      </c>
      <c r="M45" s="113">
        <f>'Показатель 3.9'!E48</f>
        <v>0</v>
      </c>
      <c r="N45" s="114"/>
    </row>
    <row r="46" spans="1:14" ht="15.95" customHeight="1" x14ac:dyDescent="0.2">
      <c r="A46" s="84" t="s">
        <v>42</v>
      </c>
      <c r="B46" s="102" t="s">
        <v>406</v>
      </c>
      <c r="C46" s="119" t="s">
        <v>429</v>
      </c>
      <c r="D46" s="106">
        <f t="shared" si="0"/>
        <v>0</v>
      </c>
      <c r="E46" s="113">
        <f>'Показатель 3.1'!G49</f>
        <v>0</v>
      </c>
      <c r="F46" s="113">
        <f>'Показатель 3.2'!E49</f>
        <v>0</v>
      </c>
      <c r="G46" s="113">
        <f>'Показатель 3.3'!E49</f>
        <v>0</v>
      </c>
      <c r="H46" s="113">
        <f>'Показатель 3.4'!E49</f>
        <v>0</v>
      </c>
      <c r="I46" s="113">
        <f>'Показатель 3.5'!E49</f>
        <v>0</v>
      </c>
      <c r="J46" s="113">
        <f>'Показатель 3.6'!E49</f>
        <v>0</v>
      </c>
      <c r="K46" s="113">
        <f>'Показатель 3.7'!E49</f>
        <v>0</v>
      </c>
      <c r="L46" s="113">
        <f>'Показатель 3.8'!E49</f>
        <v>0</v>
      </c>
      <c r="M46" s="113">
        <f>'Показатель 3.9'!E49</f>
        <v>0</v>
      </c>
      <c r="N46" s="114"/>
    </row>
    <row r="47" spans="1:14" ht="15.95" customHeight="1" x14ac:dyDescent="0.2">
      <c r="A47" s="84" t="s">
        <v>43</v>
      </c>
      <c r="B47" s="102" t="s">
        <v>406</v>
      </c>
      <c r="C47" s="119" t="s">
        <v>429</v>
      </c>
      <c r="D47" s="106">
        <f t="shared" si="0"/>
        <v>0</v>
      </c>
      <c r="E47" s="113">
        <f>'Показатель 3.1'!G50</f>
        <v>0</v>
      </c>
      <c r="F47" s="113">
        <f>'Показатель 3.2'!E50</f>
        <v>0</v>
      </c>
      <c r="G47" s="113">
        <f>'Показатель 3.3'!E50</f>
        <v>0</v>
      </c>
      <c r="H47" s="113">
        <f>'Показатель 3.4'!E50</f>
        <v>0</v>
      </c>
      <c r="I47" s="113">
        <f>'Показатель 3.5'!E50</f>
        <v>0</v>
      </c>
      <c r="J47" s="113">
        <f>'Показатель 3.6'!E50</f>
        <v>0</v>
      </c>
      <c r="K47" s="113">
        <f>'Показатель 3.7'!E50</f>
        <v>0</v>
      </c>
      <c r="L47" s="113">
        <f>'Показатель 3.8'!E50</f>
        <v>0</v>
      </c>
      <c r="M47" s="113">
        <f>'Показатель 3.9'!E50</f>
        <v>0</v>
      </c>
      <c r="N47" s="114"/>
    </row>
    <row r="48" spans="1:14" ht="15.95" customHeight="1" x14ac:dyDescent="0.2">
      <c r="A48" s="84" t="s">
        <v>44</v>
      </c>
      <c r="B48" s="102" t="s">
        <v>409</v>
      </c>
      <c r="C48" s="119">
        <f t="shared" si="4"/>
        <v>2</v>
      </c>
      <c r="D48" s="106">
        <f t="shared" si="0"/>
        <v>4</v>
      </c>
      <c r="E48" s="113">
        <f>'Показатель 3.1'!G51</f>
        <v>1</v>
      </c>
      <c r="F48" s="113">
        <f>'Показатель 3.2'!E51</f>
        <v>0</v>
      </c>
      <c r="G48" s="113">
        <f>'Показатель 3.3'!E51</f>
        <v>1</v>
      </c>
      <c r="H48" s="113">
        <f>'Показатель 3.4'!E51</f>
        <v>1</v>
      </c>
      <c r="I48" s="113">
        <f>'Показатель 3.5'!E51</f>
        <v>0</v>
      </c>
      <c r="J48" s="113">
        <f>'Показатель 3.6'!E51</f>
        <v>0</v>
      </c>
      <c r="K48" s="113">
        <f>'Показатель 3.7'!E51</f>
        <v>0</v>
      </c>
      <c r="L48" s="113">
        <f>'Показатель 3.8'!E51</f>
        <v>0</v>
      </c>
      <c r="M48" s="113">
        <f>'Показатель 3.9'!E51</f>
        <v>1</v>
      </c>
      <c r="N48" s="114"/>
    </row>
    <row r="49" spans="1:14" ht="15.95" customHeight="1" x14ac:dyDescent="0.2">
      <c r="A49" s="84" t="s">
        <v>99</v>
      </c>
      <c r="B49" s="102" t="s">
        <v>407</v>
      </c>
      <c r="C49" s="119">
        <f t="shared" si="4"/>
        <v>4</v>
      </c>
      <c r="D49" s="106">
        <f t="shared" si="0"/>
        <v>2</v>
      </c>
      <c r="E49" s="113">
        <f>'Показатель 3.1'!G52</f>
        <v>1</v>
      </c>
      <c r="F49" s="113">
        <f>'Показатель 3.2'!E52</f>
        <v>0</v>
      </c>
      <c r="G49" s="113">
        <f>'Показатель 3.3'!E52</f>
        <v>0</v>
      </c>
      <c r="H49" s="113">
        <f>'Показатель 3.4'!E52</f>
        <v>1</v>
      </c>
      <c r="I49" s="113">
        <f>'Показатель 3.5'!E52</f>
        <v>0</v>
      </c>
      <c r="J49" s="113">
        <f>'Показатель 3.6'!E52</f>
        <v>0</v>
      </c>
      <c r="K49" s="113">
        <f>'Показатель 3.7'!E52</f>
        <v>0</v>
      </c>
      <c r="L49" s="113">
        <f>'Показатель 3.8'!E52</f>
        <v>0</v>
      </c>
      <c r="M49" s="113">
        <f>'Показатель 3.9'!E52</f>
        <v>0</v>
      </c>
      <c r="N49" s="114"/>
    </row>
    <row r="50" spans="1:14" ht="15.95" customHeight="1" x14ac:dyDescent="0.2">
      <c r="A50" s="84" t="s">
        <v>46</v>
      </c>
      <c r="B50" s="102" t="s">
        <v>406</v>
      </c>
      <c r="C50" s="119" t="s">
        <v>429</v>
      </c>
      <c r="D50" s="106">
        <f t="shared" si="0"/>
        <v>0</v>
      </c>
      <c r="E50" s="113">
        <f>'Показатель 3.1'!G53</f>
        <v>0</v>
      </c>
      <c r="F50" s="113">
        <f>'Показатель 3.2'!E53</f>
        <v>0</v>
      </c>
      <c r="G50" s="113">
        <f>'Показатель 3.3'!E53</f>
        <v>0</v>
      </c>
      <c r="H50" s="113">
        <f>'Показатель 3.4'!E53</f>
        <v>0</v>
      </c>
      <c r="I50" s="113">
        <f>'Показатель 3.5'!E53</f>
        <v>0</v>
      </c>
      <c r="J50" s="113">
        <f>'Показатель 3.6'!E53</f>
        <v>0</v>
      </c>
      <c r="K50" s="113">
        <f>'Показатель 3.7'!E53</f>
        <v>0</v>
      </c>
      <c r="L50" s="113">
        <f>'Показатель 3.8'!E53</f>
        <v>0</v>
      </c>
      <c r="M50" s="113">
        <f>'Показатель 3.9'!E53</f>
        <v>0</v>
      </c>
      <c r="N50" s="114"/>
    </row>
    <row r="51" spans="1:14" ht="15.95" customHeight="1" x14ac:dyDescent="0.2">
      <c r="A51" s="84" t="s">
        <v>47</v>
      </c>
      <c r="B51" s="102" t="s">
        <v>419</v>
      </c>
      <c r="C51" s="119">
        <f t="shared" si="4"/>
        <v>1</v>
      </c>
      <c r="D51" s="106">
        <f t="shared" si="0"/>
        <v>6</v>
      </c>
      <c r="E51" s="113">
        <f>'Показатель 3.1'!G54</f>
        <v>1</v>
      </c>
      <c r="F51" s="113">
        <f>'Показатель 3.2'!E54</f>
        <v>0</v>
      </c>
      <c r="G51" s="113">
        <f>'Показатель 3.3'!E54</f>
        <v>0</v>
      </c>
      <c r="H51" s="113">
        <f>'Показатель 3.4'!E54</f>
        <v>1</v>
      </c>
      <c r="I51" s="113">
        <f>'Показатель 3.5'!E54</f>
        <v>1</v>
      </c>
      <c r="J51" s="113">
        <f>'Показатель 3.6'!E54</f>
        <v>2</v>
      </c>
      <c r="K51" s="113">
        <f>'Показатель 3.7'!E54</f>
        <v>0</v>
      </c>
      <c r="L51" s="113">
        <f>'Показатель 3.8'!E54</f>
        <v>0</v>
      </c>
      <c r="M51" s="113">
        <f>'Показатель 3.9'!E54</f>
        <v>1</v>
      </c>
      <c r="N51" s="114"/>
    </row>
    <row r="52" spans="1:14" ht="15.95" customHeight="1" x14ac:dyDescent="0.2">
      <c r="A52" s="75" t="s">
        <v>48</v>
      </c>
      <c r="B52" s="48"/>
      <c r="C52" s="150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4"/>
    </row>
    <row r="53" spans="1:14" ht="15.95" customHeight="1" x14ac:dyDescent="0.2">
      <c r="A53" s="84" t="s">
        <v>49</v>
      </c>
      <c r="B53" s="102">
        <v>5</v>
      </c>
      <c r="C53" s="119">
        <f t="shared" ref="C53:C66" si="5">_xlfn.RANK.EQ(D53,$D$53:$D$66,0)</f>
        <v>1</v>
      </c>
      <c r="D53" s="106">
        <f t="shared" si="0"/>
        <v>15.5</v>
      </c>
      <c r="E53" s="113">
        <f>'Показатель 3.1'!G56</f>
        <v>0.5</v>
      </c>
      <c r="F53" s="113">
        <f>'Показатель 3.2'!E56</f>
        <v>2</v>
      </c>
      <c r="G53" s="113">
        <f>'Показатель 3.3'!E56</f>
        <v>2</v>
      </c>
      <c r="H53" s="113">
        <f>'Показатель 3.4'!E56</f>
        <v>2</v>
      </c>
      <c r="I53" s="113">
        <f>'Показатель 3.5'!E56</f>
        <v>2</v>
      </c>
      <c r="J53" s="113">
        <f>'Показатель 3.6'!E56</f>
        <v>2</v>
      </c>
      <c r="K53" s="113">
        <f>'Показатель 3.7'!E56</f>
        <v>2</v>
      </c>
      <c r="L53" s="113">
        <f>'Показатель 3.8'!E56</f>
        <v>2</v>
      </c>
      <c r="M53" s="113">
        <f>'Показатель 3.9'!E56</f>
        <v>1</v>
      </c>
      <c r="N53" s="114"/>
    </row>
    <row r="54" spans="1:14" ht="15.95" customHeight="1" x14ac:dyDescent="0.2">
      <c r="A54" s="84" t="s">
        <v>50</v>
      </c>
      <c r="B54" s="102" t="s">
        <v>421</v>
      </c>
      <c r="C54" s="119">
        <f t="shared" si="5"/>
        <v>10</v>
      </c>
      <c r="D54" s="106">
        <f t="shared" si="0"/>
        <v>4.5</v>
      </c>
      <c r="E54" s="113">
        <f>'Показатель 3.1'!G57</f>
        <v>0.5</v>
      </c>
      <c r="F54" s="113">
        <f>'Показатель 3.2'!E57</f>
        <v>0</v>
      </c>
      <c r="G54" s="113">
        <f>'Показатель 3.3'!E57</f>
        <v>1</v>
      </c>
      <c r="H54" s="113">
        <f>'Показатель 3.4'!E57</f>
        <v>0</v>
      </c>
      <c r="I54" s="113">
        <f>'Показатель 3.5'!E57</f>
        <v>0</v>
      </c>
      <c r="J54" s="113">
        <f>'Показатель 3.6'!E57</f>
        <v>0</v>
      </c>
      <c r="K54" s="113">
        <f>'Показатель 3.7'!E57</f>
        <v>0</v>
      </c>
      <c r="L54" s="113">
        <f>'Показатель 3.8'!E57</f>
        <v>2</v>
      </c>
      <c r="M54" s="113">
        <f>'Показатель 3.9'!E57</f>
        <v>1</v>
      </c>
      <c r="N54" s="114"/>
    </row>
    <row r="55" spans="1:14" ht="15.95" customHeight="1" x14ac:dyDescent="0.2">
      <c r="A55" s="84" t="s">
        <v>51</v>
      </c>
      <c r="B55" s="102" t="s">
        <v>408</v>
      </c>
      <c r="C55" s="119">
        <f t="shared" si="5"/>
        <v>11</v>
      </c>
      <c r="D55" s="106">
        <f t="shared" si="0"/>
        <v>3</v>
      </c>
      <c r="E55" s="113">
        <f>'Показатель 3.1'!G58</f>
        <v>1</v>
      </c>
      <c r="F55" s="113">
        <f>'Показатель 3.2'!E58</f>
        <v>0</v>
      </c>
      <c r="G55" s="113">
        <f>'Показатель 3.3'!E58</f>
        <v>1</v>
      </c>
      <c r="H55" s="113">
        <f>'Показатель 3.4'!E58</f>
        <v>0</v>
      </c>
      <c r="I55" s="113">
        <f>'Показатель 3.5'!E58</f>
        <v>0</v>
      </c>
      <c r="J55" s="113">
        <f>'Показатель 3.6'!E58</f>
        <v>0</v>
      </c>
      <c r="K55" s="113">
        <f>'Показатель 3.7'!E58</f>
        <v>0</v>
      </c>
      <c r="L55" s="113">
        <f>'Показатель 3.8'!E58</f>
        <v>0</v>
      </c>
      <c r="M55" s="113">
        <f>'Показатель 3.9'!E58</f>
        <v>1</v>
      </c>
      <c r="N55" s="114"/>
    </row>
    <row r="56" spans="1:14" ht="15.95" customHeight="1" x14ac:dyDescent="0.2">
      <c r="A56" s="84" t="s">
        <v>52</v>
      </c>
      <c r="B56" s="102" t="s">
        <v>406</v>
      </c>
      <c r="C56" s="119">
        <f t="shared" si="5"/>
        <v>14</v>
      </c>
      <c r="D56" s="106">
        <f t="shared" si="0"/>
        <v>0</v>
      </c>
      <c r="E56" s="113">
        <f>'Показатель 3.1'!G59</f>
        <v>0</v>
      </c>
      <c r="F56" s="113">
        <f>'Показатель 3.2'!E59</f>
        <v>0</v>
      </c>
      <c r="G56" s="113">
        <f>'Показатель 3.3'!E59</f>
        <v>0</v>
      </c>
      <c r="H56" s="113">
        <f>'Показатель 3.4'!E59</f>
        <v>0</v>
      </c>
      <c r="I56" s="113">
        <f>'Показатель 3.5'!E59</f>
        <v>0</v>
      </c>
      <c r="J56" s="113">
        <f>'Показатель 3.6'!E59</f>
        <v>0</v>
      </c>
      <c r="K56" s="113">
        <f>'Показатель 3.7'!E59</f>
        <v>0</v>
      </c>
      <c r="L56" s="113">
        <f>'Показатель 3.8'!E59</f>
        <v>0</v>
      </c>
      <c r="M56" s="113">
        <f>'Показатель 3.9'!E59</f>
        <v>0</v>
      </c>
      <c r="N56" s="114"/>
    </row>
    <row r="57" spans="1:14" ht="15.95" customHeight="1" x14ac:dyDescent="0.2">
      <c r="A57" s="84" t="s">
        <v>53</v>
      </c>
      <c r="B57" s="102" t="s">
        <v>413</v>
      </c>
      <c r="C57" s="119" t="s">
        <v>430</v>
      </c>
      <c r="D57" s="106">
        <f t="shared" si="0"/>
        <v>13</v>
      </c>
      <c r="E57" s="113">
        <f>'Показатель 3.1'!G60</f>
        <v>1</v>
      </c>
      <c r="F57" s="113">
        <f>'Показатель 3.2'!E60</f>
        <v>2</v>
      </c>
      <c r="G57" s="113">
        <f>'Показатель 3.3'!E60</f>
        <v>1</v>
      </c>
      <c r="H57" s="113">
        <f>'Показатель 3.4'!E60</f>
        <v>2</v>
      </c>
      <c r="I57" s="113">
        <f>'Показатель 3.5'!E60</f>
        <v>2</v>
      </c>
      <c r="J57" s="113">
        <f>'Показатель 3.6'!E60</f>
        <v>2</v>
      </c>
      <c r="K57" s="113">
        <f>'Показатель 3.7'!E60</f>
        <v>0</v>
      </c>
      <c r="L57" s="113">
        <f>'Показатель 3.8'!E60</f>
        <v>2</v>
      </c>
      <c r="M57" s="113">
        <f>'Показатель 3.9'!E60</f>
        <v>1</v>
      </c>
      <c r="N57" s="114"/>
    </row>
    <row r="58" spans="1:14" ht="15.95" customHeight="1" x14ac:dyDescent="0.2">
      <c r="A58" s="84" t="s">
        <v>54</v>
      </c>
      <c r="B58" s="102" t="s">
        <v>407</v>
      </c>
      <c r="C58" s="119" t="s">
        <v>431</v>
      </c>
      <c r="D58" s="106">
        <f t="shared" si="0"/>
        <v>2</v>
      </c>
      <c r="E58" s="113">
        <f>'Показатель 3.1'!G61</f>
        <v>1</v>
      </c>
      <c r="F58" s="113">
        <f>'Показатель 3.2'!E61</f>
        <v>0</v>
      </c>
      <c r="G58" s="113">
        <f>'Показатель 3.3'!E61</f>
        <v>0</v>
      </c>
      <c r="H58" s="113">
        <f>'Показатель 3.4'!E61</f>
        <v>0</v>
      </c>
      <c r="I58" s="113">
        <f>'Показатель 3.5'!E61</f>
        <v>0</v>
      </c>
      <c r="J58" s="113">
        <f>'Показатель 3.6'!E61</f>
        <v>0</v>
      </c>
      <c r="K58" s="113">
        <f>'Показатель 3.7'!E61</f>
        <v>0</v>
      </c>
      <c r="L58" s="113">
        <f>'Показатель 3.8'!E61</f>
        <v>0</v>
      </c>
      <c r="M58" s="113">
        <f>'Показатель 3.9'!E61</f>
        <v>1</v>
      </c>
      <c r="N58" s="114"/>
    </row>
    <row r="59" spans="1:14" s="32" customFormat="1" ht="15.95" customHeight="1" x14ac:dyDescent="0.2">
      <c r="A59" s="76" t="s">
        <v>55</v>
      </c>
      <c r="B59" s="102" t="s">
        <v>416</v>
      </c>
      <c r="C59" s="151">
        <f t="shared" si="5"/>
        <v>6</v>
      </c>
      <c r="D59" s="106">
        <f t="shared" si="0"/>
        <v>10</v>
      </c>
      <c r="E59" s="113">
        <f>'Показатель 3.1'!G62</f>
        <v>1</v>
      </c>
      <c r="F59" s="113">
        <f>'Показатель 3.2'!E62</f>
        <v>2</v>
      </c>
      <c r="G59" s="113">
        <f>'Показатель 3.3'!E62</f>
        <v>0</v>
      </c>
      <c r="H59" s="113">
        <f>'Показатель 3.4'!E62</f>
        <v>2</v>
      </c>
      <c r="I59" s="113">
        <f>'Показатель 3.5'!E62</f>
        <v>0</v>
      </c>
      <c r="J59" s="113">
        <f>'Показатель 3.6'!E62</f>
        <v>2</v>
      </c>
      <c r="K59" s="113">
        <f>'Показатель 3.7'!E62</f>
        <v>0</v>
      </c>
      <c r="L59" s="113">
        <f>'Показатель 3.8'!E62</f>
        <v>2</v>
      </c>
      <c r="M59" s="113">
        <f>'Показатель 3.9'!E62</f>
        <v>1</v>
      </c>
      <c r="N59" s="114"/>
    </row>
    <row r="60" spans="1:14" s="32" customFormat="1" ht="15.95" customHeight="1" x14ac:dyDescent="0.2">
      <c r="A60" s="76" t="s">
        <v>56</v>
      </c>
      <c r="B60" s="102" t="s">
        <v>417</v>
      </c>
      <c r="C60" s="151">
        <f t="shared" si="5"/>
        <v>7</v>
      </c>
      <c r="D60" s="106">
        <f t="shared" si="0"/>
        <v>8</v>
      </c>
      <c r="E60" s="113">
        <f>'Показатель 3.1'!G63</f>
        <v>1</v>
      </c>
      <c r="F60" s="113">
        <f>'Показатель 3.2'!E63</f>
        <v>0</v>
      </c>
      <c r="G60" s="113">
        <f>'Показатель 3.3'!E63</f>
        <v>1</v>
      </c>
      <c r="H60" s="113">
        <f>'Показатель 3.4'!E63</f>
        <v>0</v>
      </c>
      <c r="I60" s="113">
        <f>'Показатель 3.5'!E63</f>
        <v>1</v>
      </c>
      <c r="J60" s="113">
        <f>'Показатель 3.6'!E63</f>
        <v>0</v>
      </c>
      <c r="K60" s="113">
        <f>'Показатель 3.7'!E63</f>
        <v>2</v>
      </c>
      <c r="L60" s="113">
        <f>'Показатель 3.8'!E63</f>
        <v>2</v>
      </c>
      <c r="M60" s="113">
        <f>'Показатель 3.9'!E63</f>
        <v>1</v>
      </c>
      <c r="N60" s="114"/>
    </row>
    <row r="61" spans="1:14" s="32" customFormat="1" ht="15.95" customHeight="1" x14ac:dyDescent="0.2">
      <c r="A61" s="76" t="s">
        <v>57</v>
      </c>
      <c r="B61" s="102">
        <v>42</v>
      </c>
      <c r="C61" s="151">
        <f t="shared" si="5"/>
        <v>9</v>
      </c>
      <c r="D61" s="106">
        <f t="shared" si="0"/>
        <v>5.5</v>
      </c>
      <c r="E61" s="113">
        <f>'Показатель 3.1'!G64</f>
        <v>0.5</v>
      </c>
      <c r="F61" s="113">
        <f>'Показатель 3.2'!E64</f>
        <v>0</v>
      </c>
      <c r="G61" s="113">
        <f>'Показатель 3.3'!E64</f>
        <v>0</v>
      </c>
      <c r="H61" s="113">
        <f>'Показатель 3.4'!E64</f>
        <v>1</v>
      </c>
      <c r="I61" s="113">
        <f>'Показатель 3.5'!E64</f>
        <v>0</v>
      </c>
      <c r="J61" s="113">
        <f>'Показатель 3.6'!E64</f>
        <v>1</v>
      </c>
      <c r="K61" s="113">
        <f>'Показатель 3.7'!E64</f>
        <v>0</v>
      </c>
      <c r="L61" s="113">
        <f>'Показатель 3.8'!E64</f>
        <v>2</v>
      </c>
      <c r="M61" s="113">
        <f>'Показатель 3.9'!E64</f>
        <v>1</v>
      </c>
      <c r="N61" s="114"/>
    </row>
    <row r="62" spans="1:14" s="32" customFormat="1" ht="15.95" customHeight="1" x14ac:dyDescent="0.2">
      <c r="A62" s="76" t="s">
        <v>58</v>
      </c>
      <c r="B62" s="102" t="s">
        <v>413</v>
      </c>
      <c r="C62" s="151" t="s">
        <v>430</v>
      </c>
      <c r="D62" s="106">
        <f t="shared" si="0"/>
        <v>13</v>
      </c>
      <c r="E62" s="113">
        <f>'Показатель 3.1'!G65</f>
        <v>1</v>
      </c>
      <c r="F62" s="113">
        <f>'Показатель 3.2'!E65</f>
        <v>2</v>
      </c>
      <c r="G62" s="113">
        <f>'Показатель 3.3'!E65</f>
        <v>1</v>
      </c>
      <c r="H62" s="113">
        <f>'Показатель 3.4'!E65</f>
        <v>2</v>
      </c>
      <c r="I62" s="113">
        <f>'Показатель 3.5'!E65</f>
        <v>0</v>
      </c>
      <c r="J62" s="113">
        <f>'Показатель 3.6'!E65</f>
        <v>2</v>
      </c>
      <c r="K62" s="113">
        <f>'Показатель 3.7'!E65</f>
        <v>2</v>
      </c>
      <c r="L62" s="113">
        <f>'Показатель 3.8'!E65</f>
        <v>2</v>
      </c>
      <c r="M62" s="113">
        <f>'Показатель 3.9'!E65</f>
        <v>1</v>
      </c>
      <c r="N62" s="114"/>
    </row>
    <row r="63" spans="1:14" s="32" customFormat="1" ht="15.95" customHeight="1" x14ac:dyDescent="0.2">
      <c r="A63" s="76" t="s">
        <v>59</v>
      </c>
      <c r="B63" s="102" t="s">
        <v>418</v>
      </c>
      <c r="C63" s="151">
        <f t="shared" si="5"/>
        <v>8</v>
      </c>
      <c r="D63" s="106">
        <f t="shared" si="0"/>
        <v>7</v>
      </c>
      <c r="E63" s="113">
        <f>'Показатель 3.1'!G66</f>
        <v>1</v>
      </c>
      <c r="F63" s="113">
        <f>'Показатель 3.2'!E66</f>
        <v>0</v>
      </c>
      <c r="G63" s="113">
        <f>'Показатель 3.3'!E66</f>
        <v>2</v>
      </c>
      <c r="H63" s="113">
        <f>'Показатель 3.4'!E66</f>
        <v>1</v>
      </c>
      <c r="I63" s="113">
        <f>'Показатель 3.5'!E66</f>
        <v>0</v>
      </c>
      <c r="J63" s="113">
        <f>'Показатель 3.6'!E66</f>
        <v>0</v>
      </c>
      <c r="K63" s="113">
        <f>'Показатель 3.7'!E66</f>
        <v>0</v>
      </c>
      <c r="L63" s="113">
        <f>'Показатель 3.8'!E66</f>
        <v>2</v>
      </c>
      <c r="M63" s="113">
        <f>'Показатель 3.9'!E66</f>
        <v>1</v>
      </c>
      <c r="N63" s="114"/>
    </row>
    <row r="64" spans="1:14" s="32" customFormat="1" ht="15.95" customHeight="1" x14ac:dyDescent="0.2">
      <c r="A64" s="76" t="s">
        <v>60</v>
      </c>
      <c r="B64" s="102" t="s">
        <v>407</v>
      </c>
      <c r="C64" s="151" t="s">
        <v>431</v>
      </c>
      <c r="D64" s="106">
        <f t="shared" si="0"/>
        <v>2</v>
      </c>
      <c r="E64" s="113">
        <f>'Показатель 3.1'!G67</f>
        <v>1</v>
      </c>
      <c r="F64" s="113">
        <f>'Показатель 3.2'!E67</f>
        <v>0</v>
      </c>
      <c r="G64" s="113">
        <f>'Показатель 3.3'!E67</f>
        <v>1</v>
      </c>
      <c r="H64" s="113">
        <f>'Показатель 3.4'!E67</f>
        <v>0</v>
      </c>
      <c r="I64" s="113">
        <f>'Показатель 3.5'!E67</f>
        <v>0</v>
      </c>
      <c r="J64" s="113">
        <f>'Показатель 3.6'!E67</f>
        <v>0</v>
      </c>
      <c r="K64" s="113">
        <f>'Показатель 3.7'!E67</f>
        <v>0</v>
      </c>
      <c r="L64" s="113">
        <f>'Показатель 3.8'!E67</f>
        <v>0</v>
      </c>
      <c r="M64" s="113">
        <f>'Показатель 3.9'!E67</f>
        <v>0</v>
      </c>
      <c r="N64" s="114"/>
    </row>
    <row r="65" spans="1:14" ht="15.95" customHeight="1" x14ac:dyDescent="0.2">
      <c r="A65" s="84" t="s">
        <v>61</v>
      </c>
      <c r="B65" s="102" t="s">
        <v>414</v>
      </c>
      <c r="C65" s="119">
        <f t="shared" si="5"/>
        <v>4</v>
      </c>
      <c r="D65" s="106">
        <f t="shared" si="0"/>
        <v>12</v>
      </c>
      <c r="E65" s="113">
        <f>'Показатель 3.1'!G68</f>
        <v>1</v>
      </c>
      <c r="F65" s="113">
        <f>'Показатель 3.2'!E68</f>
        <v>0</v>
      </c>
      <c r="G65" s="113">
        <f>'Показатель 3.3'!E68</f>
        <v>2</v>
      </c>
      <c r="H65" s="113">
        <f>'Показатель 3.4'!E68</f>
        <v>2</v>
      </c>
      <c r="I65" s="113">
        <f>'Показатель 3.5'!E68</f>
        <v>2</v>
      </c>
      <c r="J65" s="113">
        <f>'Показатель 3.6'!E68</f>
        <v>2</v>
      </c>
      <c r="K65" s="113">
        <f>'Показатель 3.7'!E68</f>
        <v>0</v>
      </c>
      <c r="L65" s="113">
        <f>'Показатель 3.8'!E68</f>
        <v>2</v>
      </c>
      <c r="M65" s="113">
        <f>'Показатель 3.9'!E68</f>
        <v>1</v>
      </c>
      <c r="N65" s="114"/>
    </row>
    <row r="66" spans="1:14" ht="15.95" customHeight="1" x14ac:dyDescent="0.2">
      <c r="A66" s="84" t="s">
        <v>62</v>
      </c>
      <c r="B66" s="102" t="s">
        <v>415</v>
      </c>
      <c r="C66" s="119">
        <f t="shared" si="5"/>
        <v>5</v>
      </c>
      <c r="D66" s="106">
        <f t="shared" si="0"/>
        <v>11</v>
      </c>
      <c r="E66" s="113">
        <f>'Показатель 3.1'!G69</f>
        <v>1</v>
      </c>
      <c r="F66" s="113">
        <f>'Показатель 3.2'!E69</f>
        <v>2</v>
      </c>
      <c r="G66" s="113">
        <f>'Показатель 3.3'!E69</f>
        <v>1</v>
      </c>
      <c r="H66" s="113">
        <f>'Показатель 3.4'!E69</f>
        <v>1</v>
      </c>
      <c r="I66" s="113">
        <f>'Показатель 3.5'!E69</f>
        <v>1</v>
      </c>
      <c r="J66" s="113">
        <f>'Показатель 3.6'!E69</f>
        <v>2</v>
      </c>
      <c r="K66" s="113">
        <f>'Показатель 3.7'!E69</f>
        <v>0</v>
      </c>
      <c r="L66" s="113">
        <f>'Показатель 3.8'!E69</f>
        <v>2</v>
      </c>
      <c r="M66" s="113">
        <f>'Показатель 3.9'!E69</f>
        <v>1</v>
      </c>
      <c r="N66" s="114"/>
    </row>
    <row r="67" spans="1:14" ht="15.95" customHeight="1" x14ac:dyDescent="0.2">
      <c r="A67" s="75" t="s">
        <v>63</v>
      </c>
      <c r="B67" s="48"/>
      <c r="C67" s="152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4"/>
    </row>
    <row r="68" spans="1:14" ht="15.95" customHeight="1" x14ac:dyDescent="0.2">
      <c r="A68" s="84" t="s">
        <v>64</v>
      </c>
      <c r="B68" s="102" t="s">
        <v>408</v>
      </c>
      <c r="C68" s="119" t="s">
        <v>428</v>
      </c>
      <c r="D68" s="106">
        <f t="shared" si="0"/>
        <v>3</v>
      </c>
      <c r="E68" s="113">
        <f>'Показатель 3.1'!G71</f>
        <v>1</v>
      </c>
      <c r="F68" s="113">
        <f>'Показатель 3.2'!E71</f>
        <v>0</v>
      </c>
      <c r="G68" s="113">
        <f>'Показатель 3.3'!E71</f>
        <v>1</v>
      </c>
      <c r="H68" s="113">
        <f>'Показатель 3.4'!E71</f>
        <v>0</v>
      </c>
      <c r="I68" s="113">
        <f>'Показатель 3.5'!E71</f>
        <v>0</v>
      </c>
      <c r="J68" s="113">
        <f>'Показатель 3.6'!E71</f>
        <v>0</v>
      </c>
      <c r="K68" s="113">
        <f>'Показатель 3.7'!E71</f>
        <v>0</v>
      </c>
      <c r="L68" s="113">
        <f>'Показатель 3.8'!E71</f>
        <v>0</v>
      </c>
      <c r="M68" s="113">
        <f>'Показатель 3.9'!E71</f>
        <v>1</v>
      </c>
      <c r="N68" s="114"/>
    </row>
    <row r="69" spans="1:14" ht="15.95" customHeight="1" x14ac:dyDescent="0.2">
      <c r="A69" s="84" t="s">
        <v>65</v>
      </c>
      <c r="B69" s="102" t="s">
        <v>419</v>
      </c>
      <c r="C69" s="119">
        <f t="shared" ref="C69:C72" si="6">_xlfn.RANK.EQ(D69,$D$68:$D$73,0)</f>
        <v>2</v>
      </c>
      <c r="D69" s="106">
        <f t="shared" si="0"/>
        <v>6</v>
      </c>
      <c r="E69" s="113">
        <f>'Показатель 3.1'!G72</f>
        <v>1</v>
      </c>
      <c r="F69" s="113">
        <f>'Показатель 3.2'!E72</f>
        <v>0</v>
      </c>
      <c r="G69" s="113">
        <f>'Показатель 3.3'!E72</f>
        <v>1</v>
      </c>
      <c r="H69" s="113">
        <f>'Показатель 3.4'!E72</f>
        <v>1</v>
      </c>
      <c r="I69" s="113">
        <f>'Показатель 3.5'!E72</f>
        <v>0</v>
      </c>
      <c r="J69" s="113">
        <f>'Показатель 3.6'!E72</f>
        <v>0</v>
      </c>
      <c r="K69" s="113">
        <f>'Показатель 3.7'!E72</f>
        <v>2</v>
      </c>
      <c r="L69" s="113">
        <f>'Показатель 3.8'!E72</f>
        <v>0</v>
      </c>
      <c r="M69" s="113">
        <f>'Показатель 3.9'!E72</f>
        <v>1</v>
      </c>
      <c r="N69" s="114"/>
    </row>
    <row r="70" spans="1:14" ht="15.95" customHeight="1" x14ac:dyDescent="0.2">
      <c r="A70" s="84" t="s">
        <v>66</v>
      </c>
      <c r="B70" s="102" t="s">
        <v>420</v>
      </c>
      <c r="C70" s="119" t="s">
        <v>423</v>
      </c>
      <c r="D70" s="106">
        <f t="shared" si="0"/>
        <v>5</v>
      </c>
      <c r="E70" s="113">
        <f>'Показатель 3.1'!G73</f>
        <v>1</v>
      </c>
      <c r="F70" s="113">
        <f>'Показатель 3.2'!E73</f>
        <v>0</v>
      </c>
      <c r="G70" s="113">
        <f>'Показатель 3.3'!E73</f>
        <v>1</v>
      </c>
      <c r="H70" s="113">
        <f>'Показатель 3.4'!E73</f>
        <v>1</v>
      </c>
      <c r="I70" s="113">
        <f>'Показатель 3.5'!E73</f>
        <v>0</v>
      </c>
      <c r="J70" s="113">
        <f>'Показатель 3.6'!E73</f>
        <v>0</v>
      </c>
      <c r="K70" s="113">
        <f>'Показатель 3.7'!E73</f>
        <v>0</v>
      </c>
      <c r="L70" s="113">
        <f>'Показатель 3.8'!E73</f>
        <v>2</v>
      </c>
      <c r="M70" s="113">
        <f>'Показатель 3.9'!E73</f>
        <v>0</v>
      </c>
      <c r="N70" s="114"/>
    </row>
    <row r="71" spans="1:14" ht="15.95" customHeight="1" x14ac:dyDescent="0.2">
      <c r="A71" s="84" t="s">
        <v>67</v>
      </c>
      <c r="B71" s="102" t="s">
        <v>420</v>
      </c>
      <c r="C71" s="119" t="s">
        <v>423</v>
      </c>
      <c r="D71" s="106">
        <f t="shared" si="0"/>
        <v>5</v>
      </c>
      <c r="E71" s="113">
        <f>'Показатель 3.1'!G74</f>
        <v>1</v>
      </c>
      <c r="F71" s="113">
        <f>'Показатель 3.2'!E74</f>
        <v>0</v>
      </c>
      <c r="G71" s="113">
        <f>'Показатель 3.3'!E74</f>
        <v>1</v>
      </c>
      <c r="H71" s="113">
        <f>'Показатель 3.4'!E74</f>
        <v>0</v>
      </c>
      <c r="I71" s="113">
        <f>'Показатель 3.5'!E74</f>
        <v>0</v>
      </c>
      <c r="J71" s="113">
        <f>'Показатель 3.6'!E74</f>
        <v>0</v>
      </c>
      <c r="K71" s="113">
        <f>'Показатель 3.7'!E74</f>
        <v>2</v>
      </c>
      <c r="L71" s="113">
        <f>'Показатель 3.8'!E74</f>
        <v>0</v>
      </c>
      <c r="M71" s="113">
        <f>'Показатель 3.9'!E74</f>
        <v>1</v>
      </c>
      <c r="N71" s="114"/>
    </row>
    <row r="72" spans="1:14" ht="15.95" customHeight="1" x14ac:dyDescent="0.2">
      <c r="A72" s="84" t="s">
        <v>68</v>
      </c>
      <c r="B72" s="102" t="s">
        <v>410</v>
      </c>
      <c r="C72" s="119">
        <f t="shared" si="6"/>
        <v>1</v>
      </c>
      <c r="D72" s="106">
        <f t="shared" ref="D72:D99" si="7">SUM(E72:M72)</f>
        <v>16</v>
      </c>
      <c r="E72" s="113">
        <f>'Показатель 3.1'!G75</f>
        <v>1</v>
      </c>
      <c r="F72" s="113">
        <f>'Показатель 3.2'!E75</f>
        <v>2</v>
      </c>
      <c r="G72" s="113">
        <f>'Показатель 3.3'!E75</f>
        <v>2</v>
      </c>
      <c r="H72" s="113">
        <f>'Показатель 3.4'!E75</f>
        <v>2</v>
      </c>
      <c r="I72" s="113">
        <f>'Показатель 3.5'!E75</f>
        <v>2</v>
      </c>
      <c r="J72" s="113">
        <f>'Показатель 3.6'!E75</f>
        <v>2</v>
      </c>
      <c r="K72" s="113">
        <f>'Показатель 3.7'!E75</f>
        <v>2</v>
      </c>
      <c r="L72" s="113">
        <f>'Показатель 3.8'!E75</f>
        <v>2</v>
      </c>
      <c r="M72" s="113">
        <f>'Показатель 3.9'!E75</f>
        <v>1</v>
      </c>
      <c r="N72" s="114"/>
    </row>
    <row r="73" spans="1:14" ht="15.95" customHeight="1" x14ac:dyDescent="0.2">
      <c r="A73" s="84" t="s">
        <v>69</v>
      </c>
      <c r="B73" s="102" t="s">
        <v>408</v>
      </c>
      <c r="C73" s="119" t="s">
        <v>428</v>
      </c>
      <c r="D73" s="106">
        <f t="shared" si="7"/>
        <v>3</v>
      </c>
      <c r="E73" s="113">
        <f>'Показатель 3.1'!G76</f>
        <v>1</v>
      </c>
      <c r="F73" s="113">
        <f>'Показатель 3.2'!E76</f>
        <v>0</v>
      </c>
      <c r="G73" s="113">
        <f>'Показатель 3.3'!E76</f>
        <v>0</v>
      </c>
      <c r="H73" s="113">
        <f>'Показатель 3.4'!E76</f>
        <v>1</v>
      </c>
      <c r="I73" s="113">
        <f>'Показатель 3.5'!E76</f>
        <v>0</v>
      </c>
      <c r="J73" s="113">
        <f>'Показатель 3.6'!E76</f>
        <v>0</v>
      </c>
      <c r="K73" s="113">
        <f>'Показатель 3.7'!E76</f>
        <v>0</v>
      </c>
      <c r="L73" s="113">
        <f>'Показатель 3.8'!E76</f>
        <v>0</v>
      </c>
      <c r="M73" s="113">
        <f>'Показатель 3.9'!E76</f>
        <v>1</v>
      </c>
      <c r="N73" s="114"/>
    </row>
    <row r="74" spans="1:14" ht="15.95" customHeight="1" x14ac:dyDescent="0.2">
      <c r="A74" s="75" t="s">
        <v>70</v>
      </c>
      <c r="B74" s="48"/>
      <c r="C74" s="150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4"/>
    </row>
    <row r="75" spans="1:14" ht="15.95" customHeight="1" x14ac:dyDescent="0.2">
      <c r="A75" s="84" t="s">
        <v>71</v>
      </c>
      <c r="B75" s="102" t="s">
        <v>406</v>
      </c>
      <c r="C75" s="119" t="s">
        <v>432</v>
      </c>
      <c r="D75" s="106">
        <f t="shared" si="7"/>
        <v>0</v>
      </c>
      <c r="E75" s="113">
        <f>'Показатель 3.1'!G78</f>
        <v>0</v>
      </c>
      <c r="F75" s="113">
        <f>'Показатель 3.2'!E78</f>
        <v>0</v>
      </c>
      <c r="G75" s="113">
        <f>'Показатель 3.3'!E78</f>
        <v>0</v>
      </c>
      <c r="H75" s="113">
        <f>'Показатель 3.4'!E78</f>
        <v>0</v>
      </c>
      <c r="I75" s="113">
        <f>'Показатель 3.5'!E78</f>
        <v>0</v>
      </c>
      <c r="J75" s="113">
        <f>'Показатель 3.6'!E78</f>
        <v>0</v>
      </c>
      <c r="K75" s="113">
        <f>'Показатель 3.7'!E78</f>
        <v>0</v>
      </c>
      <c r="L75" s="113">
        <f>'Показатель 3.8'!E78</f>
        <v>0</v>
      </c>
      <c r="M75" s="113">
        <f>'Показатель 3.9'!E78</f>
        <v>0</v>
      </c>
      <c r="N75" s="114"/>
    </row>
    <row r="76" spans="1:14" ht="15.95" customHeight="1" x14ac:dyDescent="0.2">
      <c r="A76" s="84" t="s">
        <v>72</v>
      </c>
      <c r="B76" s="102" t="s">
        <v>409</v>
      </c>
      <c r="C76" s="119">
        <f t="shared" ref="C76:C85" si="8">_xlfn.RANK.EQ(D76,$D$75:$D$86,0)</f>
        <v>6</v>
      </c>
      <c r="D76" s="106">
        <f t="shared" si="7"/>
        <v>4</v>
      </c>
      <c r="E76" s="113">
        <f>'Показатель 3.1'!G79</f>
        <v>1</v>
      </c>
      <c r="F76" s="113">
        <f>'Показатель 3.2'!E79</f>
        <v>0</v>
      </c>
      <c r="G76" s="113">
        <f>'Показатель 3.3'!E79</f>
        <v>0</v>
      </c>
      <c r="H76" s="113">
        <f>'Показатель 3.4'!E79</f>
        <v>0</v>
      </c>
      <c r="I76" s="113">
        <f>'Показатель 3.5'!E79</f>
        <v>0</v>
      </c>
      <c r="J76" s="113">
        <f>'Показатель 3.6'!E79</f>
        <v>0</v>
      </c>
      <c r="K76" s="113">
        <f>'Показатель 3.7'!E79</f>
        <v>0</v>
      </c>
      <c r="L76" s="113">
        <f>'Показатель 3.8'!E79</f>
        <v>2</v>
      </c>
      <c r="M76" s="113">
        <f>'Показатель 3.9'!E79</f>
        <v>1</v>
      </c>
      <c r="N76" s="114"/>
    </row>
    <row r="77" spans="1:14" ht="15.95" customHeight="1" x14ac:dyDescent="0.2">
      <c r="A77" s="84" t="s">
        <v>73</v>
      </c>
      <c r="B77" s="102" t="s">
        <v>406</v>
      </c>
      <c r="C77" s="119" t="s">
        <v>432</v>
      </c>
      <c r="D77" s="106">
        <f t="shared" si="7"/>
        <v>0</v>
      </c>
      <c r="E77" s="113">
        <f>'Показатель 3.1'!G80</f>
        <v>0</v>
      </c>
      <c r="F77" s="113">
        <f>'Показатель 3.2'!E80</f>
        <v>0</v>
      </c>
      <c r="G77" s="113">
        <f>'Показатель 3.3'!E80</f>
        <v>0</v>
      </c>
      <c r="H77" s="113">
        <f>'Показатель 3.4'!E80</f>
        <v>0</v>
      </c>
      <c r="I77" s="113">
        <f>'Показатель 3.5'!E80</f>
        <v>0</v>
      </c>
      <c r="J77" s="113">
        <f>'Показатель 3.6'!E80</f>
        <v>0</v>
      </c>
      <c r="K77" s="113">
        <f>'Показатель 3.7'!E80</f>
        <v>0</v>
      </c>
      <c r="L77" s="113">
        <f>'Показатель 3.8'!E80</f>
        <v>0</v>
      </c>
      <c r="M77" s="113">
        <f>'Показатель 3.9'!E80</f>
        <v>0</v>
      </c>
      <c r="N77" s="114"/>
    </row>
    <row r="78" spans="1:14" ht="15.95" customHeight="1" x14ac:dyDescent="0.2">
      <c r="A78" s="84" t="s">
        <v>74</v>
      </c>
      <c r="B78" s="102" t="s">
        <v>407</v>
      </c>
      <c r="C78" s="119" t="s">
        <v>433</v>
      </c>
      <c r="D78" s="106">
        <f t="shared" si="7"/>
        <v>2</v>
      </c>
      <c r="E78" s="113">
        <f>'Показатель 3.1'!G81</f>
        <v>1</v>
      </c>
      <c r="F78" s="113">
        <f>'Показатель 3.2'!E81</f>
        <v>0</v>
      </c>
      <c r="G78" s="113">
        <f>'Показатель 3.3'!E81</f>
        <v>0</v>
      </c>
      <c r="H78" s="113">
        <f>'Показатель 3.4'!E81</f>
        <v>0</v>
      </c>
      <c r="I78" s="113">
        <f>'Показатель 3.5'!E81</f>
        <v>0</v>
      </c>
      <c r="J78" s="113">
        <f>'Показатель 3.6'!E81</f>
        <v>0</v>
      </c>
      <c r="K78" s="113">
        <f>'Показатель 3.7'!E81</f>
        <v>0</v>
      </c>
      <c r="L78" s="113">
        <f>'Показатель 3.8'!E81</f>
        <v>0</v>
      </c>
      <c r="M78" s="113">
        <f>'Показатель 3.9'!E81</f>
        <v>1</v>
      </c>
      <c r="N78" s="114"/>
    </row>
    <row r="79" spans="1:14" ht="15.95" customHeight="1" x14ac:dyDescent="0.2">
      <c r="A79" s="84" t="s">
        <v>75</v>
      </c>
      <c r="B79" s="102" t="s">
        <v>418</v>
      </c>
      <c r="C79" s="119" t="s">
        <v>434</v>
      </c>
      <c r="D79" s="106">
        <f t="shared" si="7"/>
        <v>7</v>
      </c>
      <c r="E79" s="113">
        <f>'Показатель 3.1'!G82</f>
        <v>1</v>
      </c>
      <c r="F79" s="113">
        <f>'Показатель 3.2'!E82</f>
        <v>2</v>
      </c>
      <c r="G79" s="113">
        <f>'Показатель 3.3'!E82</f>
        <v>1</v>
      </c>
      <c r="H79" s="113">
        <f>'Показатель 3.4'!E82</f>
        <v>0</v>
      </c>
      <c r="I79" s="113">
        <f>'Показатель 3.5'!E82</f>
        <v>0</v>
      </c>
      <c r="J79" s="113">
        <f>'Показатель 3.6'!E82</f>
        <v>0</v>
      </c>
      <c r="K79" s="113">
        <f>'Показатель 3.7'!E82</f>
        <v>0</v>
      </c>
      <c r="L79" s="113">
        <f>'Показатель 3.8'!E82</f>
        <v>2</v>
      </c>
      <c r="M79" s="113">
        <f>'Показатель 3.9'!E82</f>
        <v>1</v>
      </c>
      <c r="N79" s="114"/>
    </row>
    <row r="80" spans="1:14" ht="15.95" customHeight="1" x14ac:dyDescent="0.2">
      <c r="A80" s="84" t="s">
        <v>76</v>
      </c>
      <c r="B80" s="102" t="s">
        <v>406</v>
      </c>
      <c r="C80" s="119" t="s">
        <v>432</v>
      </c>
      <c r="D80" s="106">
        <f t="shared" si="7"/>
        <v>0</v>
      </c>
      <c r="E80" s="113">
        <f>'Показатель 3.1'!G83</f>
        <v>0</v>
      </c>
      <c r="F80" s="113">
        <f>'Показатель 3.2'!E83</f>
        <v>0</v>
      </c>
      <c r="G80" s="113">
        <f>'Показатель 3.3'!E83</f>
        <v>0</v>
      </c>
      <c r="H80" s="113">
        <f>'Показатель 3.4'!E83</f>
        <v>0</v>
      </c>
      <c r="I80" s="113">
        <f>'Показатель 3.5'!E83</f>
        <v>0</v>
      </c>
      <c r="J80" s="113">
        <f>'Показатель 3.6'!E83</f>
        <v>0</v>
      </c>
      <c r="K80" s="113">
        <f>'Показатель 3.7'!E83</f>
        <v>0</v>
      </c>
      <c r="L80" s="113">
        <f>'Показатель 3.8'!E83</f>
        <v>0</v>
      </c>
      <c r="M80" s="113">
        <f>'Показатель 3.9'!E83</f>
        <v>0</v>
      </c>
      <c r="N80" s="114"/>
    </row>
    <row r="81" spans="1:14" ht="15.95" customHeight="1" x14ac:dyDescent="0.2">
      <c r="A81" s="84" t="s">
        <v>77</v>
      </c>
      <c r="B81" s="102" t="s">
        <v>410</v>
      </c>
      <c r="C81" s="119">
        <f t="shared" si="8"/>
        <v>1</v>
      </c>
      <c r="D81" s="106">
        <f t="shared" si="7"/>
        <v>16</v>
      </c>
      <c r="E81" s="113">
        <f>'Показатель 3.1'!G84</f>
        <v>1</v>
      </c>
      <c r="F81" s="113">
        <f>'Показатель 3.2'!E84</f>
        <v>2</v>
      </c>
      <c r="G81" s="113">
        <f>'Показатель 3.3'!E84</f>
        <v>2</v>
      </c>
      <c r="H81" s="113">
        <f>'Показатель 3.4'!E84</f>
        <v>2</v>
      </c>
      <c r="I81" s="113">
        <f>'Показатель 3.5'!E84</f>
        <v>2</v>
      </c>
      <c r="J81" s="113">
        <f>'Показатель 3.6'!E84</f>
        <v>2</v>
      </c>
      <c r="K81" s="113">
        <f>'Показатель 3.7'!E84</f>
        <v>2</v>
      </c>
      <c r="L81" s="113">
        <f>'Показатель 3.8'!E84</f>
        <v>2</v>
      </c>
      <c r="M81" s="113">
        <f>'Показатель 3.9'!E84</f>
        <v>1</v>
      </c>
      <c r="N81" s="114"/>
    </row>
    <row r="82" spans="1:14" ht="15.95" customHeight="1" x14ac:dyDescent="0.2">
      <c r="A82" s="84" t="s">
        <v>78</v>
      </c>
      <c r="B82" s="102" t="s">
        <v>414</v>
      </c>
      <c r="C82" s="119">
        <f t="shared" si="8"/>
        <v>3</v>
      </c>
      <c r="D82" s="106">
        <f t="shared" si="7"/>
        <v>12</v>
      </c>
      <c r="E82" s="113">
        <f>'Показатель 3.1'!G85</f>
        <v>1</v>
      </c>
      <c r="F82" s="113">
        <f>'Показатель 3.2'!E85</f>
        <v>0</v>
      </c>
      <c r="G82" s="113">
        <f>'Показатель 3.3'!E85</f>
        <v>2</v>
      </c>
      <c r="H82" s="113">
        <f>'Показатель 3.4'!E85</f>
        <v>2</v>
      </c>
      <c r="I82" s="113">
        <f>'Показатель 3.5'!E85</f>
        <v>0</v>
      </c>
      <c r="J82" s="113">
        <f>'Показатель 3.6'!E85</f>
        <v>2</v>
      </c>
      <c r="K82" s="113">
        <f>'Показатель 3.7'!E85</f>
        <v>2</v>
      </c>
      <c r="L82" s="113">
        <f>'Показатель 3.8'!E85</f>
        <v>2</v>
      </c>
      <c r="M82" s="113">
        <f>'Показатель 3.9'!E85</f>
        <v>1</v>
      </c>
      <c r="N82" s="114"/>
    </row>
    <row r="83" spans="1:14" ht="15.95" customHeight="1" x14ac:dyDescent="0.2">
      <c r="A83" s="84" t="s">
        <v>79</v>
      </c>
      <c r="B83" s="102" t="s">
        <v>407</v>
      </c>
      <c r="C83" s="119" t="s">
        <v>433</v>
      </c>
      <c r="D83" s="106">
        <f t="shared" si="7"/>
        <v>2</v>
      </c>
      <c r="E83" s="113">
        <f>'Показатель 3.1'!G86</f>
        <v>1</v>
      </c>
      <c r="F83" s="113">
        <f>'Показатель 3.2'!E86</f>
        <v>0</v>
      </c>
      <c r="G83" s="113">
        <f>'Показатель 3.3'!E86</f>
        <v>0</v>
      </c>
      <c r="H83" s="113">
        <f>'Показатель 3.4'!E86</f>
        <v>0</v>
      </c>
      <c r="I83" s="113">
        <f>'Показатель 3.5'!E86</f>
        <v>0</v>
      </c>
      <c r="J83" s="113">
        <f>'Показатель 3.6'!E86</f>
        <v>0</v>
      </c>
      <c r="K83" s="113">
        <f>'Показатель 3.7'!E86</f>
        <v>0</v>
      </c>
      <c r="L83" s="113">
        <f>'Показатель 3.8'!E86</f>
        <v>0</v>
      </c>
      <c r="M83" s="113">
        <f>'Показатель 3.9'!E86</f>
        <v>1</v>
      </c>
      <c r="N83" s="114"/>
    </row>
    <row r="84" spans="1:14" ht="15.95" customHeight="1" x14ac:dyDescent="0.2">
      <c r="A84" s="84" t="s">
        <v>80</v>
      </c>
      <c r="B84" s="102">
        <v>70</v>
      </c>
      <c r="C84" s="119">
        <f t="shared" si="8"/>
        <v>9</v>
      </c>
      <c r="D84" s="106">
        <f t="shared" si="7"/>
        <v>1</v>
      </c>
      <c r="E84" s="113">
        <f>'Показатель 3.1'!G87</f>
        <v>1</v>
      </c>
      <c r="F84" s="113">
        <f>'Показатель 3.2'!E87</f>
        <v>0</v>
      </c>
      <c r="G84" s="113">
        <f>'Показатель 3.3'!E87</f>
        <v>0</v>
      </c>
      <c r="H84" s="113">
        <f>'Показатель 3.4'!E87</f>
        <v>0</v>
      </c>
      <c r="I84" s="113">
        <f>'Показатель 3.5'!E87</f>
        <v>0</v>
      </c>
      <c r="J84" s="113">
        <f>'Показатель 3.6'!E87</f>
        <v>0</v>
      </c>
      <c r="K84" s="113">
        <f>'Показатель 3.7'!E87</f>
        <v>0</v>
      </c>
      <c r="L84" s="113">
        <f>'Показатель 3.8'!E87</f>
        <v>0</v>
      </c>
      <c r="M84" s="113">
        <f>'Показатель 3.9'!E87</f>
        <v>0</v>
      </c>
      <c r="N84" s="114"/>
    </row>
    <row r="85" spans="1:14" ht="15.95" customHeight="1" x14ac:dyDescent="0.2">
      <c r="A85" s="84" t="s">
        <v>81</v>
      </c>
      <c r="B85" s="102">
        <v>8</v>
      </c>
      <c r="C85" s="119">
        <f t="shared" si="8"/>
        <v>2</v>
      </c>
      <c r="D85" s="106">
        <f t="shared" si="7"/>
        <v>14.5</v>
      </c>
      <c r="E85" s="113">
        <f>'Показатель 3.1'!G88</f>
        <v>0.5</v>
      </c>
      <c r="F85" s="113">
        <f>'Показатель 3.2'!E88</f>
        <v>2</v>
      </c>
      <c r="G85" s="113">
        <f>'Показатель 3.3'!E88</f>
        <v>1</v>
      </c>
      <c r="H85" s="113">
        <f>'Показатель 3.4'!E88</f>
        <v>2</v>
      </c>
      <c r="I85" s="113">
        <f>'Показатель 3.5'!E88</f>
        <v>2</v>
      </c>
      <c r="J85" s="113">
        <f>'Показатель 3.6'!E88</f>
        <v>2</v>
      </c>
      <c r="K85" s="113">
        <f>'Показатель 3.7'!E88</f>
        <v>2</v>
      </c>
      <c r="L85" s="113">
        <f>'Показатель 3.8'!E88</f>
        <v>2</v>
      </c>
      <c r="M85" s="113">
        <f>'Показатель 3.9'!E88</f>
        <v>1</v>
      </c>
      <c r="N85" s="114"/>
    </row>
    <row r="86" spans="1:14" ht="15.95" customHeight="1" x14ac:dyDescent="0.2">
      <c r="A86" s="84" t="s">
        <v>82</v>
      </c>
      <c r="B86" s="102" t="s">
        <v>418</v>
      </c>
      <c r="C86" s="119" t="s">
        <v>434</v>
      </c>
      <c r="D86" s="106">
        <f t="shared" si="7"/>
        <v>7</v>
      </c>
      <c r="E86" s="113">
        <f>'Показатель 3.1'!G89</f>
        <v>1</v>
      </c>
      <c r="F86" s="113">
        <f>'Показатель 3.2'!E89</f>
        <v>0</v>
      </c>
      <c r="G86" s="113">
        <f>'Показатель 3.3'!E89</f>
        <v>0</v>
      </c>
      <c r="H86" s="113">
        <f>'Показатель 3.4'!E89</f>
        <v>1</v>
      </c>
      <c r="I86" s="113">
        <f>'Показатель 3.5'!E89</f>
        <v>0</v>
      </c>
      <c r="J86" s="113">
        <f>'Показатель 3.6'!E89</f>
        <v>0</v>
      </c>
      <c r="K86" s="113">
        <f>'Показатель 3.7'!E89</f>
        <v>2</v>
      </c>
      <c r="L86" s="113">
        <f>'Показатель 3.8'!E89</f>
        <v>2</v>
      </c>
      <c r="M86" s="113">
        <f>'Показатель 3.9'!E89</f>
        <v>1</v>
      </c>
      <c r="N86" s="114"/>
    </row>
    <row r="87" spans="1:14" ht="15.95" customHeight="1" x14ac:dyDescent="0.2">
      <c r="A87" s="75" t="s">
        <v>83</v>
      </c>
      <c r="B87" s="48"/>
      <c r="C87" s="150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4"/>
    </row>
    <row r="88" spans="1:14" ht="15.95" customHeight="1" x14ac:dyDescent="0.2">
      <c r="A88" s="84" t="s">
        <v>84</v>
      </c>
      <c r="B88" s="102" t="s">
        <v>406</v>
      </c>
      <c r="C88" s="119" t="s">
        <v>435</v>
      </c>
      <c r="D88" s="106">
        <f t="shared" si="7"/>
        <v>0</v>
      </c>
      <c r="E88" s="113">
        <f>'Показатель 3.1'!G91</f>
        <v>0</v>
      </c>
      <c r="F88" s="113">
        <f>'Показатель 3.2'!E91</f>
        <v>0</v>
      </c>
      <c r="G88" s="113">
        <f>'Показатель 3.3'!E91</f>
        <v>0</v>
      </c>
      <c r="H88" s="113">
        <f>'Показатель 3.4'!E91</f>
        <v>0</v>
      </c>
      <c r="I88" s="113">
        <f>'Показатель 3.5'!E91</f>
        <v>0</v>
      </c>
      <c r="J88" s="113">
        <f>'Показатель 3.6'!E91</f>
        <v>0</v>
      </c>
      <c r="K88" s="113">
        <f>'Показатель 3.7'!E91</f>
        <v>0</v>
      </c>
      <c r="L88" s="113">
        <f>'Показатель 3.8'!E91</f>
        <v>0</v>
      </c>
      <c r="M88" s="113">
        <f>'Показатель 3.9'!E91</f>
        <v>0</v>
      </c>
      <c r="N88" s="114"/>
    </row>
    <row r="89" spans="1:14" ht="15.95" customHeight="1" x14ac:dyDescent="0.2">
      <c r="A89" s="84" t="s">
        <v>85</v>
      </c>
      <c r="B89" s="102" t="s">
        <v>420</v>
      </c>
      <c r="C89" s="119" t="s">
        <v>434</v>
      </c>
      <c r="D89" s="106">
        <f t="shared" si="7"/>
        <v>5</v>
      </c>
      <c r="E89" s="113">
        <f>'Показатель 3.1'!G92</f>
        <v>1</v>
      </c>
      <c r="F89" s="113">
        <f>'Показатель 3.2'!E92</f>
        <v>0</v>
      </c>
      <c r="G89" s="113">
        <f>'Показатель 3.3'!E92</f>
        <v>0</v>
      </c>
      <c r="H89" s="113">
        <f>'Показатель 3.4'!E92</f>
        <v>1</v>
      </c>
      <c r="I89" s="113">
        <f>'Показатель 3.5'!E92</f>
        <v>0</v>
      </c>
      <c r="J89" s="113">
        <f>'Показатель 3.6'!E92</f>
        <v>0</v>
      </c>
      <c r="K89" s="113">
        <f>'Показатель 3.7'!E92</f>
        <v>0</v>
      </c>
      <c r="L89" s="113">
        <f>'Показатель 3.8'!E92</f>
        <v>2</v>
      </c>
      <c r="M89" s="113">
        <f>'Показатель 3.9'!E92</f>
        <v>1</v>
      </c>
      <c r="N89" s="114"/>
    </row>
    <row r="90" spans="1:14" ht="15.95" customHeight="1" x14ac:dyDescent="0.2">
      <c r="A90" s="84" t="s">
        <v>86</v>
      </c>
      <c r="B90" s="102" t="s">
        <v>409</v>
      </c>
      <c r="C90" s="119">
        <f t="shared" ref="C90:C94" si="9">_xlfn.RANK.EQ(D90,$D$88:$D$96,0)</f>
        <v>6</v>
      </c>
      <c r="D90" s="106">
        <f t="shared" si="7"/>
        <v>4</v>
      </c>
      <c r="E90" s="113">
        <f>'Показатель 3.1'!G93</f>
        <v>1</v>
      </c>
      <c r="F90" s="113">
        <f>'Показатель 3.2'!E93</f>
        <v>2</v>
      </c>
      <c r="G90" s="113">
        <f>'Показатель 3.3'!E93</f>
        <v>0</v>
      </c>
      <c r="H90" s="113">
        <f>'Показатель 3.4'!E93</f>
        <v>0</v>
      </c>
      <c r="I90" s="113">
        <f>'Показатель 3.5'!E93</f>
        <v>0</v>
      </c>
      <c r="J90" s="113">
        <f>'Показатель 3.6'!E93</f>
        <v>0</v>
      </c>
      <c r="K90" s="113">
        <f>'Показатель 3.7'!E93</f>
        <v>0</v>
      </c>
      <c r="L90" s="113">
        <f>'Показатель 3.8'!E93</f>
        <v>0</v>
      </c>
      <c r="M90" s="113">
        <f>'Показатель 3.9'!E93</f>
        <v>1</v>
      </c>
      <c r="N90" s="114"/>
    </row>
    <row r="91" spans="1:14" ht="15.95" customHeight="1" x14ac:dyDescent="0.2">
      <c r="A91" s="84" t="s">
        <v>87</v>
      </c>
      <c r="B91" s="102" t="s">
        <v>417</v>
      </c>
      <c r="C91" s="119" t="s">
        <v>424</v>
      </c>
      <c r="D91" s="106">
        <f t="shared" si="7"/>
        <v>8</v>
      </c>
      <c r="E91" s="113">
        <f>'Показатель 3.1'!G94</f>
        <v>1</v>
      </c>
      <c r="F91" s="113">
        <f>'Показатель 3.2'!E94</f>
        <v>0</v>
      </c>
      <c r="G91" s="113">
        <f>'Показатель 3.3'!E94</f>
        <v>0</v>
      </c>
      <c r="H91" s="113">
        <f>'Показатель 3.4'!E94</f>
        <v>2</v>
      </c>
      <c r="I91" s="113">
        <f>'Показатель 3.5'!E94</f>
        <v>0</v>
      </c>
      <c r="J91" s="113">
        <f>'Показатель 3.6'!E94</f>
        <v>2</v>
      </c>
      <c r="K91" s="113">
        <f>'Показатель 3.7'!E94</f>
        <v>0</v>
      </c>
      <c r="L91" s="113">
        <f>'Показатель 3.8'!E94</f>
        <v>2</v>
      </c>
      <c r="M91" s="113">
        <f>'Показатель 3.9'!E94</f>
        <v>1</v>
      </c>
      <c r="N91" s="114"/>
    </row>
    <row r="92" spans="1:14" ht="15.95" customHeight="1" x14ac:dyDescent="0.2">
      <c r="A92" s="84" t="s">
        <v>88</v>
      </c>
      <c r="B92" s="102" t="s">
        <v>406</v>
      </c>
      <c r="C92" s="119" t="s">
        <v>435</v>
      </c>
      <c r="D92" s="106">
        <f t="shared" si="7"/>
        <v>0</v>
      </c>
      <c r="E92" s="113">
        <f>'Показатель 3.1'!G95</f>
        <v>0</v>
      </c>
      <c r="F92" s="113">
        <f>'Показатель 3.2'!E95</f>
        <v>0</v>
      </c>
      <c r="G92" s="113">
        <f>'Показатель 3.3'!E95</f>
        <v>0</v>
      </c>
      <c r="H92" s="113">
        <f>'Показатель 3.4'!E95</f>
        <v>0</v>
      </c>
      <c r="I92" s="113">
        <f>'Показатель 3.5'!E95</f>
        <v>0</v>
      </c>
      <c r="J92" s="113">
        <f>'Показатель 3.6'!E95</f>
        <v>0</v>
      </c>
      <c r="K92" s="113">
        <f>'Показатель 3.7'!E95</f>
        <v>0</v>
      </c>
      <c r="L92" s="113">
        <f>'Показатель 3.8'!E95</f>
        <v>0</v>
      </c>
      <c r="M92" s="113">
        <f>'Показатель 3.9'!E95</f>
        <v>0</v>
      </c>
      <c r="N92" s="114"/>
    </row>
    <row r="93" spans="1:14" ht="15.95" customHeight="1" x14ac:dyDescent="0.2">
      <c r="A93" s="84" t="s">
        <v>89</v>
      </c>
      <c r="B93" s="102" t="s">
        <v>417</v>
      </c>
      <c r="C93" s="119" t="s">
        <v>424</v>
      </c>
      <c r="D93" s="106">
        <f t="shared" si="7"/>
        <v>8</v>
      </c>
      <c r="E93" s="113">
        <f>'Показатель 3.1'!G96</f>
        <v>1</v>
      </c>
      <c r="F93" s="113">
        <f>'Показатель 3.2'!E96</f>
        <v>2</v>
      </c>
      <c r="G93" s="113">
        <f>'Показатель 3.3'!E96</f>
        <v>1</v>
      </c>
      <c r="H93" s="113">
        <f>'Показатель 3.4'!E96</f>
        <v>1</v>
      </c>
      <c r="I93" s="113">
        <f>'Показатель 3.5'!E96</f>
        <v>0</v>
      </c>
      <c r="J93" s="113">
        <f>'Показатель 3.6'!E96</f>
        <v>0</v>
      </c>
      <c r="K93" s="113">
        <f>'Показатель 3.7'!E96</f>
        <v>0</v>
      </c>
      <c r="L93" s="113">
        <f>'Показатель 3.8'!E96</f>
        <v>2</v>
      </c>
      <c r="M93" s="113">
        <f>'Показатель 3.9'!E96</f>
        <v>1</v>
      </c>
      <c r="N93" s="114"/>
    </row>
    <row r="94" spans="1:14" ht="15.95" customHeight="1" x14ac:dyDescent="0.2">
      <c r="A94" s="84" t="s">
        <v>90</v>
      </c>
      <c r="B94" s="102" t="s">
        <v>419</v>
      </c>
      <c r="C94" s="119">
        <f t="shared" si="9"/>
        <v>3</v>
      </c>
      <c r="D94" s="106">
        <f t="shared" si="7"/>
        <v>6</v>
      </c>
      <c r="E94" s="113">
        <f>'Показатель 3.1'!G97</f>
        <v>1</v>
      </c>
      <c r="F94" s="113">
        <f>'Показатель 3.2'!E97</f>
        <v>0</v>
      </c>
      <c r="G94" s="113">
        <f>'Показатель 3.3'!E97</f>
        <v>0</v>
      </c>
      <c r="H94" s="113">
        <f>'Показатель 3.4'!E97</f>
        <v>1</v>
      </c>
      <c r="I94" s="113">
        <f>'Показатель 3.5'!E97</f>
        <v>0</v>
      </c>
      <c r="J94" s="113">
        <f>'Показатель 3.6'!E97</f>
        <v>1</v>
      </c>
      <c r="K94" s="113">
        <f>'Показатель 3.7'!E97</f>
        <v>2</v>
      </c>
      <c r="L94" s="113">
        <f>'Показатель 3.8'!E97</f>
        <v>0</v>
      </c>
      <c r="M94" s="113">
        <f>'Показатель 3.9'!E97</f>
        <v>1</v>
      </c>
      <c r="N94" s="114"/>
    </row>
    <row r="95" spans="1:14" ht="15.95" customHeight="1" x14ac:dyDescent="0.2">
      <c r="A95" s="84" t="s">
        <v>91</v>
      </c>
      <c r="B95" s="102" t="s">
        <v>420</v>
      </c>
      <c r="C95" s="119" t="s">
        <v>434</v>
      </c>
      <c r="D95" s="106">
        <f t="shared" si="7"/>
        <v>5</v>
      </c>
      <c r="E95" s="113">
        <f>'Показатель 3.1'!G98</f>
        <v>1</v>
      </c>
      <c r="F95" s="113">
        <f>'Показатель 3.2'!E98</f>
        <v>0</v>
      </c>
      <c r="G95" s="113">
        <f>'Показатель 3.3'!E98</f>
        <v>0</v>
      </c>
      <c r="H95" s="113">
        <f>'Показатель 3.4'!E98</f>
        <v>2</v>
      </c>
      <c r="I95" s="113">
        <f>'Показатель 3.5'!E98</f>
        <v>0</v>
      </c>
      <c r="J95" s="113">
        <f>'Показатель 3.6'!E98</f>
        <v>0</v>
      </c>
      <c r="K95" s="113">
        <f>'Показатель 3.7'!E98</f>
        <v>0</v>
      </c>
      <c r="L95" s="113">
        <f>'Показатель 3.8'!E98</f>
        <v>2</v>
      </c>
      <c r="M95" s="113">
        <f>'Показатель 3.9'!E98</f>
        <v>0</v>
      </c>
      <c r="N95" s="114"/>
    </row>
    <row r="96" spans="1:14" ht="15.95" customHeight="1" x14ac:dyDescent="0.2">
      <c r="A96" s="84" t="s">
        <v>92</v>
      </c>
      <c r="B96" s="102" t="s">
        <v>406</v>
      </c>
      <c r="C96" s="119" t="s">
        <v>435</v>
      </c>
      <c r="D96" s="106">
        <f t="shared" si="7"/>
        <v>0</v>
      </c>
      <c r="E96" s="113">
        <f>'Показатель 3.1'!G99</f>
        <v>0</v>
      </c>
      <c r="F96" s="113">
        <f>'Показатель 3.2'!E99</f>
        <v>0</v>
      </c>
      <c r="G96" s="113">
        <f>'Показатель 3.3'!E99</f>
        <v>0</v>
      </c>
      <c r="H96" s="113">
        <f>'Показатель 3.4'!E99</f>
        <v>0</v>
      </c>
      <c r="I96" s="113">
        <f>'Показатель 3.5'!E99</f>
        <v>0</v>
      </c>
      <c r="J96" s="113">
        <f>'Показатель 3.6'!E99</f>
        <v>0</v>
      </c>
      <c r="K96" s="113">
        <f>'Показатель 3.7'!E99</f>
        <v>0</v>
      </c>
      <c r="L96" s="113">
        <f>'Показатель 3.8'!E99</f>
        <v>0</v>
      </c>
      <c r="M96" s="113">
        <f>'Показатель 3.9'!E99</f>
        <v>0</v>
      </c>
      <c r="N96" s="114"/>
    </row>
    <row r="97" spans="1:14" ht="15.95" customHeight="1" x14ac:dyDescent="0.2">
      <c r="A97" s="75" t="s">
        <v>165</v>
      </c>
      <c r="B97" s="48"/>
      <c r="C97" s="150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4"/>
    </row>
    <row r="98" spans="1:14" ht="15.95" customHeight="1" x14ac:dyDescent="0.2">
      <c r="A98" s="84" t="s">
        <v>166</v>
      </c>
      <c r="B98" s="102" t="s">
        <v>408</v>
      </c>
      <c r="C98" s="119">
        <f>_xlfn.RANK.EQ(D98,$D$98:$D$99,0)</f>
        <v>1</v>
      </c>
      <c r="D98" s="106">
        <f t="shared" si="7"/>
        <v>3</v>
      </c>
      <c r="E98" s="113">
        <f>'Показатель 3.1'!G101</f>
        <v>1</v>
      </c>
      <c r="F98" s="113">
        <f>'Показатель 3.2'!E101</f>
        <v>0</v>
      </c>
      <c r="G98" s="113">
        <f>'Показатель 3.3'!E101</f>
        <v>0</v>
      </c>
      <c r="H98" s="113">
        <f>'Показатель 3.4'!E101</f>
        <v>1</v>
      </c>
      <c r="I98" s="113">
        <f>'Показатель 3.5'!E101</f>
        <v>0</v>
      </c>
      <c r="J98" s="113">
        <f>'Показатель 3.6'!E101</f>
        <v>0</v>
      </c>
      <c r="K98" s="113">
        <f>'Показатель 3.7'!E101</f>
        <v>0</v>
      </c>
      <c r="L98" s="113">
        <f>'Показатель 3.8'!E101</f>
        <v>0</v>
      </c>
      <c r="M98" s="113">
        <f>'Показатель 3.9'!E101</f>
        <v>1</v>
      </c>
      <c r="N98" s="114"/>
    </row>
    <row r="99" spans="1:14" ht="15.95" customHeight="1" x14ac:dyDescent="0.2">
      <c r="A99" s="84" t="s">
        <v>167</v>
      </c>
      <c r="B99" s="102" t="s">
        <v>406</v>
      </c>
      <c r="C99" s="119" t="s">
        <v>436</v>
      </c>
      <c r="D99" s="106">
        <f t="shared" si="7"/>
        <v>0</v>
      </c>
      <c r="E99" s="113">
        <f>'Показатель 3.1'!G102</f>
        <v>0</v>
      </c>
      <c r="F99" s="113">
        <f>'Показатель 3.2'!E102</f>
        <v>0</v>
      </c>
      <c r="G99" s="113">
        <f>'Показатель 3.3'!E102</f>
        <v>0</v>
      </c>
      <c r="H99" s="113">
        <f>'Показатель 3.4'!E102</f>
        <v>0</v>
      </c>
      <c r="I99" s="113">
        <f>'Показатель 3.5'!E102</f>
        <v>0</v>
      </c>
      <c r="J99" s="113">
        <f>'Показатель 3.6'!E102</f>
        <v>0</v>
      </c>
      <c r="K99" s="113">
        <f>'Показатель 3.7'!E102</f>
        <v>0</v>
      </c>
      <c r="L99" s="113">
        <f>'Показатель 3.8'!E102</f>
        <v>0</v>
      </c>
      <c r="M99" s="113">
        <f>'Показатель 3.9'!E102</f>
        <v>0</v>
      </c>
      <c r="N99" s="114"/>
    </row>
  </sheetData>
  <mergeCells count="1">
    <mergeCell ref="A1:M1"/>
  </mergeCells>
  <pageMargins left="0.70866141732283472" right="0.70866141732283472" top="0.74803149606299213" bottom="0.74803149606299213" header="0.31496062992125984" footer="0.31496062992125984"/>
  <pageSetup paperSize="9" scale="54" fitToHeight="3" orientation="landscape" r:id="rId1"/>
  <headerFooter>
    <oddFooter>&amp;A&amp;RСтраница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P7" sqref="P7"/>
    </sheetView>
  </sheetViews>
  <sheetFormatPr defaultColWidth="9.140625" defaultRowHeight="12.75" x14ac:dyDescent="0.2"/>
  <cols>
    <col min="1" max="1" width="5.28515625" style="9" customWidth="1"/>
    <col min="2" max="2" width="92.140625" style="2" customWidth="1"/>
    <col min="3" max="3" width="6.85546875" style="2" customWidth="1"/>
    <col min="4" max="4" width="12.140625" style="2" customWidth="1"/>
    <col min="5" max="5" width="13.5703125" style="2" customWidth="1"/>
    <col min="6" max="16384" width="9.140625" style="2"/>
  </cols>
  <sheetData>
    <row r="1" spans="1:5" ht="13.5" thickBot="1" x14ac:dyDescent="0.25">
      <c r="A1" s="10">
        <v>2015</v>
      </c>
    </row>
    <row r="3" spans="1:5" ht="24" customHeight="1" x14ac:dyDescent="0.2">
      <c r="A3" s="129" t="s">
        <v>152</v>
      </c>
      <c r="B3" s="130" t="s">
        <v>153</v>
      </c>
      <c r="C3" s="130" t="s">
        <v>154</v>
      </c>
      <c r="D3" s="130" t="s">
        <v>155</v>
      </c>
      <c r="E3" s="130"/>
    </row>
    <row r="4" spans="1:5" ht="51" x14ac:dyDescent="0.2">
      <c r="A4" s="129"/>
      <c r="B4" s="130"/>
      <c r="C4" s="130"/>
      <c r="D4" s="3" t="s">
        <v>157</v>
      </c>
      <c r="E4" s="4" t="s">
        <v>156</v>
      </c>
    </row>
    <row r="5" spans="1:5" x14ac:dyDescent="0.2">
      <c r="A5" s="121">
        <v>3</v>
      </c>
      <c r="B5" s="13" t="s">
        <v>124</v>
      </c>
      <c r="C5" s="122">
        <v>16</v>
      </c>
      <c r="D5" s="122"/>
      <c r="E5" s="122"/>
    </row>
    <row r="6" spans="1:5" ht="260.25" customHeight="1" x14ac:dyDescent="0.2">
      <c r="A6" s="121"/>
      <c r="B6" s="14" t="s">
        <v>158</v>
      </c>
      <c r="C6" s="122"/>
      <c r="D6" s="122"/>
      <c r="E6" s="122"/>
    </row>
    <row r="7" spans="1:5" ht="25.5" x14ac:dyDescent="0.2">
      <c r="A7" s="8" t="s">
        <v>159</v>
      </c>
      <c r="B7" s="5" t="str">
        <f>"Опубликован ли в сети Интернет «бюджет для граждан», разработанный на основе закона о бюджете на "&amp;A1&amp;" год и плановый период "&amp;A1+1&amp;" и "&amp;A1+2&amp;" годов?"</f>
        <v>Опубликован ли в сети Интернет «бюджет для граждан», разработанный на основе закона о бюджете на 2015 год и плановый период 2016 и 2017 годов?</v>
      </c>
      <c r="C7" s="6"/>
      <c r="D7" s="7"/>
      <c r="E7" s="7"/>
    </row>
    <row r="8" spans="1:5" x14ac:dyDescent="0.2">
      <c r="A8" s="11"/>
      <c r="B8" s="12" t="s">
        <v>125</v>
      </c>
      <c r="C8" s="3">
        <v>1</v>
      </c>
      <c r="D8" s="3"/>
      <c r="E8" s="3">
        <v>0.5</v>
      </c>
    </row>
    <row r="9" spans="1:5" x14ac:dyDescent="0.2">
      <c r="A9" s="11"/>
      <c r="B9" s="12" t="s">
        <v>126</v>
      </c>
      <c r="C9" s="3">
        <v>0</v>
      </c>
      <c r="D9" s="3"/>
      <c r="E9" s="3"/>
    </row>
    <row r="10" spans="1:5" ht="25.5" x14ac:dyDescent="0.2">
      <c r="A10" s="123" t="s">
        <v>169</v>
      </c>
      <c r="B10" s="16" t="str">
        <f>"Представлены ли в «бюджете для граждан» показатели прогноза социально-экономического развития, на основе которых сформирован бюджет на "&amp;A1&amp;" год и плановый период "&amp;A1+1&amp;" и "&amp;A1+2&amp;" годов?"</f>
        <v>Представлены ли в «бюджете для граждан» показатели прогноза социально-экономического развития, на основе которых сформирован бюджет на 2015 год и плановый период 2016 и 2017 годов?</v>
      </c>
      <c r="C10" s="124"/>
      <c r="D10" s="124"/>
      <c r="E10" s="124"/>
    </row>
    <row r="11" spans="1:5" ht="48.75" customHeight="1" x14ac:dyDescent="0.2">
      <c r="A11" s="123"/>
      <c r="B11" s="71" t="s">
        <v>127</v>
      </c>
      <c r="C11" s="124"/>
      <c r="D11" s="124"/>
      <c r="E11" s="124"/>
    </row>
    <row r="12" spans="1:5" x14ac:dyDescent="0.2">
      <c r="A12" s="66"/>
      <c r="B12" s="70" t="s">
        <v>128</v>
      </c>
      <c r="C12" s="67">
        <v>2</v>
      </c>
      <c r="D12" s="3"/>
      <c r="E12" s="3"/>
    </row>
    <row r="13" spans="1:5" x14ac:dyDescent="0.2">
      <c r="A13" s="66"/>
      <c r="B13" s="70" t="s">
        <v>236</v>
      </c>
      <c r="C13" s="67">
        <v>0</v>
      </c>
      <c r="D13" s="3"/>
      <c r="E13" s="3"/>
    </row>
    <row r="14" spans="1:5" ht="25.5" x14ac:dyDescent="0.2">
      <c r="A14" s="125" t="s">
        <v>170</v>
      </c>
      <c r="B14" s="69" t="str">
        <f>"Представлены ли в «бюджете для граждан» сведения об общем объеме доходов и расходов консолидированного бюджета субъекта РФ на "&amp;A1&amp;" год?"</f>
        <v>Представлены ли в «бюджете для граждан» сведения об общем объеме доходов и расходов консолидированного бюджета субъекта РФ на 2015 год?</v>
      </c>
      <c r="C14" s="126"/>
      <c r="D14" s="126"/>
      <c r="E14" s="126"/>
    </row>
    <row r="15" spans="1:5" ht="38.25" x14ac:dyDescent="0.2">
      <c r="A15" s="125"/>
      <c r="B15" s="68" t="s">
        <v>129</v>
      </c>
      <c r="C15" s="126"/>
      <c r="D15" s="126"/>
      <c r="E15" s="126"/>
    </row>
    <row r="16" spans="1:5" ht="13.5" customHeight="1" x14ac:dyDescent="0.2">
      <c r="A16" s="66"/>
      <c r="B16" s="70" t="s">
        <v>130</v>
      </c>
      <c r="C16" s="67">
        <v>2</v>
      </c>
      <c r="D16" s="3"/>
      <c r="E16" s="3"/>
    </row>
    <row r="17" spans="1:5" x14ac:dyDescent="0.2">
      <c r="A17" s="66"/>
      <c r="B17" s="70" t="s">
        <v>131</v>
      </c>
      <c r="C17" s="67">
        <v>1</v>
      </c>
      <c r="D17" s="3"/>
      <c r="E17" s="3"/>
    </row>
    <row r="18" spans="1:5" x14ac:dyDescent="0.2">
      <c r="A18" s="66"/>
      <c r="B18" s="70" t="s">
        <v>237</v>
      </c>
      <c r="C18" s="67">
        <v>0</v>
      </c>
      <c r="D18" s="3"/>
      <c r="E18" s="3"/>
    </row>
    <row r="19" spans="1:5" ht="25.5" x14ac:dyDescent="0.2">
      <c r="A19" s="127" t="s">
        <v>171</v>
      </c>
      <c r="B19" s="69" t="s">
        <v>132</v>
      </c>
      <c r="C19" s="128"/>
      <c r="D19" s="128"/>
      <c r="E19" s="128"/>
    </row>
    <row r="20" spans="1:5" ht="129.75" customHeight="1" x14ac:dyDescent="0.2">
      <c r="A20" s="127"/>
      <c r="B20" s="68" t="s">
        <v>133</v>
      </c>
      <c r="C20" s="128"/>
      <c r="D20" s="128"/>
      <c r="E20" s="128"/>
    </row>
    <row r="21" spans="1:5" x14ac:dyDescent="0.2">
      <c r="A21" s="66"/>
      <c r="B21" s="70" t="s">
        <v>134</v>
      </c>
      <c r="C21" s="67">
        <v>2</v>
      </c>
      <c r="D21" s="3"/>
      <c r="E21" s="3"/>
    </row>
    <row r="22" spans="1:5" x14ac:dyDescent="0.2">
      <c r="A22" s="66"/>
      <c r="B22" s="70" t="s">
        <v>135</v>
      </c>
      <c r="C22" s="67">
        <v>1</v>
      </c>
      <c r="D22" s="3"/>
      <c r="E22" s="3"/>
    </row>
    <row r="23" spans="1:5" x14ac:dyDescent="0.2">
      <c r="A23" s="66"/>
      <c r="B23" s="70" t="s">
        <v>238</v>
      </c>
      <c r="C23" s="67">
        <v>0</v>
      </c>
      <c r="D23" s="3"/>
      <c r="E23" s="3"/>
    </row>
    <row r="24" spans="1:5" ht="25.5" x14ac:dyDescent="0.2">
      <c r="A24" s="125" t="s">
        <v>172</v>
      </c>
      <c r="B24" s="69" t="s">
        <v>136</v>
      </c>
      <c r="C24" s="126"/>
      <c r="D24" s="126"/>
      <c r="E24" s="126"/>
    </row>
    <row r="25" spans="1:5" ht="89.25" x14ac:dyDescent="0.2">
      <c r="A25" s="125"/>
      <c r="B25" s="68" t="s">
        <v>137</v>
      </c>
      <c r="C25" s="126"/>
      <c r="D25" s="126"/>
      <c r="E25" s="126"/>
    </row>
    <row r="26" spans="1:5" x14ac:dyDescent="0.2">
      <c r="A26" s="66"/>
      <c r="B26" s="70" t="s">
        <v>138</v>
      </c>
      <c r="C26" s="67">
        <v>2</v>
      </c>
      <c r="D26" s="3"/>
      <c r="E26" s="3"/>
    </row>
    <row r="27" spans="1:5" x14ac:dyDescent="0.2">
      <c r="A27" s="66"/>
      <c r="B27" s="70" t="s">
        <v>139</v>
      </c>
      <c r="C27" s="67">
        <v>1</v>
      </c>
      <c r="D27" s="3"/>
      <c r="E27" s="3"/>
    </row>
    <row r="28" spans="1:5" x14ac:dyDescent="0.2">
      <c r="A28" s="66"/>
      <c r="B28" s="70" t="s">
        <v>239</v>
      </c>
      <c r="C28" s="67">
        <v>0</v>
      </c>
      <c r="D28" s="3"/>
      <c r="E28" s="3"/>
    </row>
    <row r="29" spans="1:5" ht="38.25" x14ac:dyDescent="0.2">
      <c r="A29" s="17" t="s">
        <v>173</v>
      </c>
      <c r="B29" s="69" t="s">
        <v>140</v>
      </c>
      <c r="C29" s="18"/>
      <c r="D29" s="18"/>
      <c r="E29" s="18"/>
    </row>
    <row r="30" spans="1:5" ht="27" customHeight="1" x14ac:dyDescent="0.2">
      <c r="A30" s="72"/>
      <c r="B30" s="70" t="s">
        <v>141</v>
      </c>
      <c r="C30" s="73">
        <v>2</v>
      </c>
      <c r="D30" s="4"/>
      <c r="E30" s="4"/>
    </row>
    <row r="31" spans="1:5" ht="24" x14ac:dyDescent="0.2">
      <c r="A31" s="72"/>
      <c r="B31" s="70" t="s">
        <v>142</v>
      </c>
      <c r="C31" s="73">
        <v>1</v>
      </c>
      <c r="D31" s="4"/>
      <c r="E31" s="4"/>
    </row>
    <row r="32" spans="1:5" ht="36" x14ac:dyDescent="0.2">
      <c r="A32" s="72"/>
      <c r="B32" s="70" t="s">
        <v>143</v>
      </c>
      <c r="C32" s="73">
        <v>0</v>
      </c>
      <c r="D32" s="4"/>
      <c r="E32" s="4"/>
    </row>
    <row r="33" spans="1:5" ht="25.5" x14ac:dyDescent="0.2">
      <c r="A33" s="123" t="s">
        <v>174</v>
      </c>
      <c r="B33" s="74" t="s">
        <v>144</v>
      </c>
      <c r="C33" s="124"/>
      <c r="D33" s="124"/>
      <c r="E33" s="124"/>
    </row>
    <row r="34" spans="1:5" ht="63.75" x14ac:dyDescent="0.2">
      <c r="A34" s="123"/>
      <c r="B34" s="71" t="s">
        <v>145</v>
      </c>
      <c r="C34" s="124"/>
      <c r="D34" s="124"/>
      <c r="E34" s="124"/>
    </row>
    <row r="35" spans="1:5" x14ac:dyDescent="0.2">
      <c r="A35" s="66"/>
      <c r="B35" s="70" t="s">
        <v>146</v>
      </c>
      <c r="C35" s="67">
        <v>2</v>
      </c>
      <c r="D35" s="3"/>
      <c r="E35" s="3"/>
    </row>
    <row r="36" spans="1:5" x14ac:dyDescent="0.2">
      <c r="A36" s="66"/>
      <c r="B36" s="70" t="s">
        <v>240</v>
      </c>
      <c r="C36" s="67">
        <v>0</v>
      </c>
      <c r="D36" s="3"/>
      <c r="E36" s="3"/>
    </row>
    <row r="37" spans="1:5" ht="25.5" x14ac:dyDescent="0.2">
      <c r="A37" s="8" t="s">
        <v>175</v>
      </c>
      <c r="B37" s="74" t="s">
        <v>147</v>
      </c>
      <c r="C37" s="7"/>
      <c r="D37" s="7"/>
      <c r="E37" s="7"/>
    </row>
    <row r="38" spans="1:5" x14ac:dyDescent="0.2">
      <c r="A38" s="66"/>
      <c r="B38" s="70" t="s">
        <v>148</v>
      </c>
      <c r="C38" s="67">
        <v>2</v>
      </c>
      <c r="D38" s="3"/>
      <c r="E38" s="3"/>
    </row>
    <row r="39" spans="1:5" x14ac:dyDescent="0.2">
      <c r="A39" s="66"/>
      <c r="B39" s="70" t="s">
        <v>241</v>
      </c>
      <c r="C39" s="67">
        <v>0</v>
      </c>
      <c r="D39" s="3"/>
      <c r="E39" s="3"/>
    </row>
    <row r="40" spans="1:5" ht="25.5" x14ac:dyDescent="0.2">
      <c r="A40" s="123" t="s">
        <v>176</v>
      </c>
      <c r="B40" s="74" t="s">
        <v>149</v>
      </c>
      <c r="C40" s="124"/>
      <c r="D40" s="124"/>
      <c r="E40" s="124"/>
    </row>
    <row r="41" spans="1:5" ht="38.25" x14ac:dyDescent="0.2">
      <c r="A41" s="123"/>
      <c r="B41" s="71" t="s">
        <v>150</v>
      </c>
      <c r="C41" s="124"/>
      <c r="D41" s="124"/>
      <c r="E41" s="124"/>
    </row>
    <row r="42" spans="1:5" x14ac:dyDescent="0.2">
      <c r="A42" s="66"/>
      <c r="B42" s="70" t="s">
        <v>151</v>
      </c>
      <c r="C42" s="67">
        <v>1</v>
      </c>
      <c r="D42" s="3"/>
      <c r="E42" s="3"/>
    </row>
    <row r="43" spans="1:5" x14ac:dyDescent="0.2">
      <c r="A43" s="66"/>
      <c r="B43" s="70" t="s">
        <v>242</v>
      </c>
      <c r="C43" s="67">
        <v>0</v>
      </c>
      <c r="D43" s="3"/>
      <c r="E43" s="3"/>
    </row>
  </sheetData>
  <mergeCells count="32">
    <mergeCell ref="A40:A41"/>
    <mergeCell ref="C40:C41"/>
    <mergeCell ref="D40:D41"/>
    <mergeCell ref="E40:E41"/>
    <mergeCell ref="A3:A4"/>
    <mergeCell ref="B3:B4"/>
    <mergeCell ref="C3:C4"/>
    <mergeCell ref="D3:E3"/>
    <mergeCell ref="A24:A25"/>
    <mergeCell ref="C24:C25"/>
    <mergeCell ref="D24:D25"/>
    <mergeCell ref="E24:E25"/>
    <mergeCell ref="A33:A34"/>
    <mergeCell ref="C33:C34"/>
    <mergeCell ref="D33:D34"/>
    <mergeCell ref="E33:E34"/>
    <mergeCell ref="A14:A15"/>
    <mergeCell ref="C14:C15"/>
    <mergeCell ref="D14:D15"/>
    <mergeCell ref="E14:E15"/>
    <mergeCell ref="A19:A20"/>
    <mergeCell ref="C19:C20"/>
    <mergeCell ref="D19:D20"/>
    <mergeCell ref="E19:E20"/>
    <mergeCell ref="A5:A6"/>
    <mergeCell ref="C5:C6"/>
    <mergeCell ref="D5:D6"/>
    <mergeCell ref="E5:E6"/>
    <mergeCell ref="A10:A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&amp;A&amp;RСтраница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31"/>
  <sheetViews>
    <sheetView zoomScaleNormal="100" zoomScaleSheetLayoutView="100" workbookViewId="0">
      <pane xSplit="3" ySplit="9" topLeftCell="D28" activePane="bottomRight" state="frozen"/>
      <selection pane="topRight" activeCell="D1" sqref="D1"/>
      <selection pane="bottomLeft" activeCell="A10" sqref="A10"/>
      <selection pane="bottomRight" activeCell="I1" sqref="I1:I1048576"/>
    </sheetView>
  </sheetViews>
  <sheetFormatPr defaultColWidth="8.85546875" defaultRowHeight="12.75" x14ac:dyDescent="0.2"/>
  <cols>
    <col min="1" max="1" width="3.85546875" style="50" customWidth="1"/>
    <col min="2" max="2" width="25" style="2" customWidth="1"/>
    <col min="3" max="3" width="23.42578125" style="2" customWidth="1"/>
    <col min="4" max="4" width="27.42578125" style="2" customWidth="1"/>
    <col min="5" max="5" width="7.140625" style="2" customWidth="1"/>
    <col min="6" max="6" width="16.42578125" style="2" customWidth="1"/>
    <col min="7" max="7" width="6.7109375" style="2" customWidth="1"/>
    <col min="8" max="8" width="71.42578125" style="2" customWidth="1"/>
    <col min="9" max="16384" width="8.85546875" style="2"/>
  </cols>
  <sheetData>
    <row r="1" spans="1:8" ht="21" customHeight="1" x14ac:dyDescent="0.2">
      <c r="A1" s="15"/>
      <c r="B1" s="19" t="s">
        <v>293</v>
      </c>
      <c r="C1" s="19"/>
      <c r="D1" s="20"/>
      <c r="E1" s="20"/>
      <c r="F1" s="20"/>
      <c r="G1" s="20"/>
      <c r="H1" s="20"/>
    </row>
    <row r="2" spans="1:8" ht="10.5" hidden="1" customHeight="1" x14ac:dyDescent="0.2">
      <c r="A2" s="22"/>
      <c r="B2" s="23"/>
      <c r="C2" s="24"/>
      <c r="D2" s="25"/>
      <c r="E2" s="26"/>
      <c r="F2" s="26"/>
      <c r="G2" s="26"/>
      <c r="H2" s="26"/>
    </row>
    <row r="3" spans="1:8" s="29" customFormat="1" ht="12" hidden="1" customHeight="1" x14ac:dyDescent="0.25">
      <c r="A3" s="27"/>
      <c r="B3" s="28"/>
      <c r="C3" s="25"/>
      <c r="D3" s="25"/>
      <c r="E3" s="25"/>
      <c r="F3" s="25"/>
      <c r="G3" s="25"/>
      <c r="H3" s="25"/>
    </row>
    <row r="4" spans="1:8" ht="83.25" customHeight="1" x14ac:dyDescent="0.2">
      <c r="A4" s="131" t="s">
        <v>152</v>
      </c>
      <c r="B4" s="30" t="s">
        <v>0</v>
      </c>
      <c r="C4" s="30" t="str">
        <f>'Методика  (Раздел 3)'!B7</f>
        <v>Опубликован ли в сети Интернет «бюджет для граждан», разработанный на основе закона о бюджете на 2015 год и плановый период 2016 и 2017 годов?</v>
      </c>
      <c r="D4" s="132" t="s">
        <v>161</v>
      </c>
      <c r="E4" s="132" t="s">
        <v>114</v>
      </c>
      <c r="F4" s="132"/>
      <c r="G4" s="132"/>
      <c r="H4" s="132" t="s">
        <v>162</v>
      </c>
    </row>
    <row r="5" spans="1:8" s="32" customFormat="1" ht="32.25" customHeight="1" x14ac:dyDescent="0.2">
      <c r="A5" s="131"/>
      <c r="B5" s="132" t="s">
        <v>160</v>
      </c>
      <c r="C5" s="31" t="str">
        <f>'Методика  (Раздел 3)'!B8</f>
        <v xml:space="preserve">Да, опубликован </v>
      </c>
      <c r="D5" s="132"/>
      <c r="E5" s="133" t="s">
        <v>154</v>
      </c>
      <c r="F5" s="134" t="s">
        <v>182</v>
      </c>
      <c r="G5" s="133" t="s">
        <v>164</v>
      </c>
      <c r="H5" s="132"/>
    </row>
    <row r="6" spans="1:8" s="32" customFormat="1" ht="32.25" customHeight="1" x14ac:dyDescent="0.2">
      <c r="A6" s="131"/>
      <c r="B6" s="132"/>
      <c r="C6" s="31" t="str">
        <f>'Методика  (Раздел 3)'!B9</f>
        <v xml:space="preserve">Нет, не опубликован </v>
      </c>
      <c r="D6" s="132"/>
      <c r="E6" s="133"/>
      <c r="F6" s="134"/>
      <c r="G6" s="133"/>
      <c r="H6" s="132"/>
    </row>
    <row r="7" spans="1:8" s="32" customFormat="1" ht="15.95" hidden="1" customHeight="1" x14ac:dyDescent="0.2">
      <c r="A7" s="131"/>
      <c r="B7" s="132"/>
      <c r="C7" s="31"/>
      <c r="D7" s="132"/>
      <c r="E7" s="133"/>
      <c r="F7" s="134"/>
      <c r="G7" s="133"/>
      <c r="H7" s="132"/>
    </row>
    <row r="8" spans="1:8" s="32" customFormat="1" ht="15.95" hidden="1" customHeight="1" x14ac:dyDescent="0.2">
      <c r="A8" s="33"/>
      <c r="B8" s="51"/>
      <c r="C8" s="31"/>
      <c r="D8" s="31"/>
      <c r="E8" s="31"/>
      <c r="F8" s="31"/>
      <c r="G8" s="31"/>
      <c r="H8" s="31"/>
    </row>
    <row r="9" spans="1:8" s="32" customFormat="1" ht="15.95" customHeight="1" x14ac:dyDescent="0.2">
      <c r="A9" s="34"/>
      <c r="B9" s="75" t="s">
        <v>2</v>
      </c>
      <c r="C9" s="36"/>
      <c r="D9" s="36"/>
      <c r="E9" s="36"/>
      <c r="F9" s="36"/>
      <c r="G9" s="36"/>
      <c r="H9" s="36"/>
    </row>
    <row r="10" spans="1:8" s="32" customFormat="1" ht="15.95" customHeight="1" x14ac:dyDescent="0.2">
      <c r="A10" s="38">
        <v>1</v>
      </c>
      <c r="B10" s="84" t="s">
        <v>3</v>
      </c>
      <c r="C10" s="39" t="s">
        <v>126</v>
      </c>
      <c r="D10" s="39"/>
      <c r="E10" s="89">
        <f>IF(C10=C$5,'Методика  (Раздел 3)'!C$8,0)</f>
        <v>0</v>
      </c>
      <c r="F10" s="89"/>
      <c r="G10" s="89">
        <f>E10*(1-F10)</f>
        <v>0</v>
      </c>
      <c r="H10" s="61" t="s">
        <v>94</v>
      </c>
    </row>
    <row r="11" spans="1:8" s="32" customFormat="1" ht="15.95" customHeight="1" x14ac:dyDescent="0.2">
      <c r="A11" s="38">
        <v>2</v>
      </c>
      <c r="B11" s="84" t="s">
        <v>4</v>
      </c>
      <c r="C11" s="39" t="s">
        <v>125</v>
      </c>
      <c r="D11" s="62"/>
      <c r="E11" s="89">
        <f>IF(C11=C$5,'Методика  (Раздел 3)'!C$8,0)</f>
        <v>1</v>
      </c>
      <c r="F11" s="89"/>
      <c r="G11" s="89">
        <f t="shared" ref="G11:G27" si="0">E11*(1-F11)</f>
        <v>1</v>
      </c>
      <c r="H11" s="61" t="s">
        <v>230</v>
      </c>
    </row>
    <row r="12" spans="1:8" s="32" customFormat="1" ht="15.95" customHeight="1" x14ac:dyDescent="0.2">
      <c r="A12" s="38">
        <v>3</v>
      </c>
      <c r="B12" s="84" t="s">
        <v>5</v>
      </c>
      <c r="C12" s="39" t="s">
        <v>125</v>
      </c>
      <c r="D12" s="39"/>
      <c r="E12" s="89">
        <f>IF(C12=C$5,'Методика  (Раздел 3)'!C$8,0)</f>
        <v>1</v>
      </c>
      <c r="F12" s="89"/>
      <c r="G12" s="89">
        <f t="shared" si="0"/>
        <v>1</v>
      </c>
      <c r="H12" s="61" t="s">
        <v>104</v>
      </c>
    </row>
    <row r="13" spans="1:8" s="32" customFormat="1" ht="15.95" customHeight="1" x14ac:dyDescent="0.2">
      <c r="A13" s="38">
        <v>4</v>
      </c>
      <c r="B13" s="84" t="s">
        <v>6</v>
      </c>
      <c r="C13" s="39" t="s">
        <v>125</v>
      </c>
      <c r="D13" s="87"/>
      <c r="E13" s="89">
        <f>IF(C13=C$5,'Методика  (Раздел 3)'!C$8,0)</f>
        <v>1</v>
      </c>
      <c r="F13" s="89"/>
      <c r="G13" s="89">
        <f t="shared" si="0"/>
        <v>1</v>
      </c>
      <c r="H13" s="61" t="s">
        <v>105</v>
      </c>
    </row>
    <row r="14" spans="1:8" s="32" customFormat="1" ht="15.95" customHeight="1" x14ac:dyDescent="0.2">
      <c r="A14" s="38">
        <v>5</v>
      </c>
      <c r="B14" s="84" t="s">
        <v>7</v>
      </c>
      <c r="C14" s="39" t="s">
        <v>126</v>
      </c>
      <c r="D14" s="76"/>
      <c r="E14" s="89">
        <f>IF(C14=C$5,'Методика  (Раздел 3)'!C$8,0)</f>
        <v>0</v>
      </c>
      <c r="F14" s="89"/>
      <c r="G14" s="89">
        <f t="shared" si="0"/>
        <v>0</v>
      </c>
      <c r="H14" s="61" t="s">
        <v>243</v>
      </c>
    </row>
    <row r="15" spans="1:8" s="32" customFormat="1" ht="15.95" customHeight="1" x14ac:dyDescent="0.2">
      <c r="A15" s="38">
        <v>6</v>
      </c>
      <c r="B15" s="84" t="s">
        <v>8</v>
      </c>
      <c r="C15" s="39" t="s">
        <v>126</v>
      </c>
      <c r="D15" s="76"/>
      <c r="E15" s="89">
        <f>IF(C15=C$5,'Методика  (Раздел 3)'!C$8,0)</f>
        <v>0</v>
      </c>
      <c r="F15" s="89"/>
      <c r="G15" s="89">
        <f t="shared" si="0"/>
        <v>0</v>
      </c>
      <c r="H15" s="61" t="s">
        <v>106</v>
      </c>
    </row>
    <row r="16" spans="1:8" s="32" customFormat="1" ht="15.95" customHeight="1" x14ac:dyDescent="0.2">
      <c r="A16" s="38">
        <v>7</v>
      </c>
      <c r="B16" s="84" t="s">
        <v>9</v>
      </c>
      <c r="C16" s="39" t="s">
        <v>125</v>
      </c>
      <c r="D16" s="87"/>
      <c r="E16" s="89">
        <f>IF(C16=C$5,'Методика  (Раздел 3)'!C$8,0)</f>
        <v>1</v>
      </c>
      <c r="F16" s="89"/>
      <c r="G16" s="89">
        <f t="shared" si="0"/>
        <v>1</v>
      </c>
      <c r="H16" s="61" t="s">
        <v>107</v>
      </c>
    </row>
    <row r="17" spans="1:8" s="32" customFormat="1" ht="15.95" customHeight="1" x14ac:dyDescent="0.2">
      <c r="A17" s="38">
        <v>8</v>
      </c>
      <c r="B17" s="84" t="s">
        <v>10</v>
      </c>
      <c r="C17" s="39" t="s">
        <v>125</v>
      </c>
      <c r="D17" s="87" t="s">
        <v>275</v>
      </c>
      <c r="E17" s="89">
        <f>IF(C17=C$5,'Методика  (Раздел 3)'!C$8,0)</f>
        <v>1</v>
      </c>
      <c r="F17" s="89">
        <v>0.5</v>
      </c>
      <c r="G17" s="89">
        <f t="shared" si="0"/>
        <v>0.5</v>
      </c>
      <c r="H17" s="61" t="s">
        <v>244</v>
      </c>
    </row>
    <row r="18" spans="1:8" s="32" customFormat="1" ht="15.95" customHeight="1" x14ac:dyDescent="0.2">
      <c r="A18" s="38">
        <v>9</v>
      </c>
      <c r="B18" s="84" t="s">
        <v>11</v>
      </c>
      <c r="C18" s="39" t="s">
        <v>125</v>
      </c>
      <c r="D18" s="76"/>
      <c r="E18" s="89">
        <f>IF(C18=C$5,'Методика  (Раздел 3)'!C$8,0)</f>
        <v>1</v>
      </c>
      <c r="F18" s="89"/>
      <c r="G18" s="89">
        <f t="shared" si="0"/>
        <v>1</v>
      </c>
      <c r="H18" s="61" t="s">
        <v>245</v>
      </c>
    </row>
    <row r="19" spans="1:8" s="42" customFormat="1" ht="15.95" customHeight="1" x14ac:dyDescent="0.2">
      <c r="A19" s="38">
        <v>10</v>
      </c>
      <c r="B19" s="84" t="s">
        <v>12</v>
      </c>
      <c r="C19" s="39" t="s">
        <v>125</v>
      </c>
      <c r="D19" s="76"/>
      <c r="E19" s="89">
        <f>IF(C19=C$5,'Методика  (Раздел 3)'!C$8,0)</f>
        <v>1</v>
      </c>
      <c r="F19" s="89"/>
      <c r="G19" s="89">
        <f t="shared" si="0"/>
        <v>1</v>
      </c>
      <c r="H19" s="61" t="s">
        <v>294</v>
      </c>
    </row>
    <row r="20" spans="1:8" s="32" customFormat="1" ht="15.95" customHeight="1" x14ac:dyDescent="0.2">
      <c r="A20" s="38">
        <v>11</v>
      </c>
      <c r="B20" s="84" t="s">
        <v>13</v>
      </c>
      <c r="C20" s="39" t="s">
        <v>125</v>
      </c>
      <c r="D20" s="76"/>
      <c r="E20" s="89">
        <f>IF(C20=C$5,'Методика  (Раздел 3)'!C$8,0)</f>
        <v>1</v>
      </c>
      <c r="F20" s="89"/>
      <c r="G20" s="89">
        <f t="shared" si="0"/>
        <v>1</v>
      </c>
      <c r="H20" s="61" t="s">
        <v>187</v>
      </c>
    </row>
    <row r="21" spans="1:8" s="32" customFormat="1" ht="15.95" customHeight="1" x14ac:dyDescent="0.2">
      <c r="A21" s="38">
        <v>12</v>
      </c>
      <c r="B21" s="84" t="s">
        <v>14</v>
      </c>
      <c r="C21" s="39" t="s">
        <v>125</v>
      </c>
      <c r="D21" s="76"/>
      <c r="E21" s="89">
        <f>IF(C21=C$5,'Методика  (Раздел 3)'!C$8,0)</f>
        <v>1</v>
      </c>
      <c r="F21" s="89"/>
      <c r="G21" s="89">
        <f t="shared" si="0"/>
        <v>1</v>
      </c>
      <c r="H21" s="61" t="s">
        <v>232</v>
      </c>
    </row>
    <row r="22" spans="1:8" s="32" customFormat="1" ht="15.95" customHeight="1" x14ac:dyDescent="0.2">
      <c r="A22" s="38">
        <v>13</v>
      </c>
      <c r="B22" s="84" t="s">
        <v>15</v>
      </c>
      <c r="C22" s="39" t="s">
        <v>125</v>
      </c>
      <c r="D22" s="76"/>
      <c r="E22" s="89">
        <f>IF(C22=C$5,'Методика  (Раздел 3)'!C$8,0)</f>
        <v>1</v>
      </c>
      <c r="F22" s="89"/>
      <c r="G22" s="89">
        <f t="shared" si="0"/>
        <v>1</v>
      </c>
      <c r="H22" s="61" t="s">
        <v>188</v>
      </c>
    </row>
    <row r="23" spans="1:8" s="32" customFormat="1" ht="15.95" customHeight="1" x14ac:dyDescent="0.2">
      <c r="A23" s="38">
        <v>14</v>
      </c>
      <c r="B23" s="84" t="s">
        <v>16</v>
      </c>
      <c r="C23" s="39" t="s">
        <v>125</v>
      </c>
      <c r="D23" s="76"/>
      <c r="E23" s="89">
        <f>IF(C23=C$5,'Методика  (Раздел 3)'!C$8,0)</f>
        <v>1</v>
      </c>
      <c r="F23" s="89"/>
      <c r="G23" s="89">
        <f t="shared" si="0"/>
        <v>1</v>
      </c>
      <c r="H23" s="61" t="s">
        <v>189</v>
      </c>
    </row>
    <row r="24" spans="1:8" s="32" customFormat="1" ht="15.95" customHeight="1" x14ac:dyDescent="0.2">
      <c r="A24" s="38">
        <v>15</v>
      </c>
      <c r="B24" s="84" t="s">
        <v>17</v>
      </c>
      <c r="C24" s="39" t="s">
        <v>125</v>
      </c>
      <c r="D24" s="76"/>
      <c r="E24" s="89">
        <f>IF(C24=C$5,'Методика  (Раздел 3)'!C$8,0)</f>
        <v>1</v>
      </c>
      <c r="F24" s="89"/>
      <c r="G24" s="89">
        <f t="shared" si="0"/>
        <v>1</v>
      </c>
      <c r="H24" s="61" t="s">
        <v>403</v>
      </c>
    </row>
    <row r="25" spans="1:8" s="32" customFormat="1" ht="15.95" customHeight="1" x14ac:dyDescent="0.25">
      <c r="A25" s="38">
        <v>16</v>
      </c>
      <c r="B25" s="84" t="s">
        <v>18</v>
      </c>
      <c r="C25" s="39" t="s">
        <v>125</v>
      </c>
      <c r="D25" s="76"/>
      <c r="E25" s="89">
        <f>IF(C25=C$5,'Методика  (Раздел 3)'!C$8,0)</f>
        <v>1</v>
      </c>
      <c r="F25" s="89"/>
      <c r="G25" s="89">
        <f t="shared" si="0"/>
        <v>1</v>
      </c>
      <c r="H25" s="94" t="s">
        <v>246</v>
      </c>
    </row>
    <row r="26" spans="1:8" s="32" customFormat="1" ht="15.95" customHeight="1" x14ac:dyDescent="0.2">
      <c r="A26" s="38">
        <v>17</v>
      </c>
      <c r="B26" s="84" t="s">
        <v>19</v>
      </c>
      <c r="C26" s="39" t="s">
        <v>125</v>
      </c>
      <c r="D26" s="76"/>
      <c r="E26" s="89">
        <f>IF(C26=C$5,'Методика  (Раздел 3)'!C$8,0)</f>
        <v>1</v>
      </c>
      <c r="F26" s="89"/>
      <c r="G26" s="89">
        <f t="shared" si="0"/>
        <v>1</v>
      </c>
      <c r="H26" s="61" t="s">
        <v>111</v>
      </c>
    </row>
    <row r="27" spans="1:8" s="32" customFormat="1" ht="15.95" customHeight="1" x14ac:dyDescent="0.2">
      <c r="A27" s="38">
        <v>18</v>
      </c>
      <c r="B27" s="84" t="s">
        <v>20</v>
      </c>
      <c r="C27" s="39" t="s">
        <v>125</v>
      </c>
      <c r="D27" s="76" t="s">
        <v>404</v>
      </c>
      <c r="E27" s="89">
        <f>IF(C27=C$5,'Методика  (Раздел 3)'!C$8,0)</f>
        <v>1</v>
      </c>
      <c r="F27" s="89">
        <v>0.5</v>
      </c>
      <c r="G27" s="89">
        <f t="shared" si="0"/>
        <v>0.5</v>
      </c>
      <c r="H27" s="61" t="s">
        <v>196</v>
      </c>
    </row>
    <row r="28" spans="1:8" s="32" customFormat="1" ht="15.95" customHeight="1" x14ac:dyDescent="0.2">
      <c r="A28" s="34"/>
      <c r="B28" s="75" t="s">
        <v>21</v>
      </c>
      <c r="C28" s="43"/>
      <c r="D28" s="83"/>
      <c r="E28" s="95"/>
      <c r="F28" s="95"/>
      <c r="G28" s="95"/>
      <c r="H28" s="43"/>
    </row>
    <row r="29" spans="1:8" s="32" customFormat="1" ht="15.95" customHeight="1" x14ac:dyDescent="0.2">
      <c r="A29" s="38">
        <v>19</v>
      </c>
      <c r="B29" s="76" t="s">
        <v>22</v>
      </c>
      <c r="C29" s="39" t="s">
        <v>125</v>
      </c>
      <c r="D29" s="76"/>
      <c r="E29" s="89">
        <f>IF(C29=C$5,'Методика  (Раздел 3)'!C$8,0)</f>
        <v>1</v>
      </c>
      <c r="F29" s="89"/>
      <c r="G29" s="89">
        <f t="shared" ref="G29:G39" si="1">E29*(1-F29)</f>
        <v>1</v>
      </c>
      <c r="H29" s="61" t="s">
        <v>247</v>
      </c>
    </row>
    <row r="30" spans="1:8" s="32" customFormat="1" ht="15.95" customHeight="1" x14ac:dyDescent="0.2">
      <c r="A30" s="38">
        <v>20</v>
      </c>
      <c r="B30" s="84" t="s">
        <v>23</v>
      </c>
      <c r="C30" s="39" t="s">
        <v>125</v>
      </c>
      <c r="D30" s="76"/>
      <c r="E30" s="89">
        <f>IF(C30=C$5,'Методика  (Раздел 3)'!C$8,0)</f>
        <v>1</v>
      </c>
      <c r="F30" s="89"/>
      <c r="G30" s="89">
        <f t="shared" si="1"/>
        <v>1</v>
      </c>
      <c r="H30" s="61" t="s">
        <v>248</v>
      </c>
    </row>
    <row r="31" spans="1:8" s="32" customFormat="1" ht="15.95" customHeight="1" x14ac:dyDescent="0.2">
      <c r="A31" s="38">
        <v>21</v>
      </c>
      <c r="B31" s="84" t="s">
        <v>24</v>
      </c>
      <c r="C31" s="39" t="s">
        <v>125</v>
      </c>
      <c r="D31" s="76"/>
      <c r="E31" s="89">
        <f>IF(C31=C$5,'Методика  (Раздел 3)'!C$8,0)</f>
        <v>1</v>
      </c>
      <c r="F31" s="89"/>
      <c r="G31" s="89">
        <f t="shared" si="1"/>
        <v>1</v>
      </c>
      <c r="H31" s="61" t="s">
        <v>198</v>
      </c>
    </row>
    <row r="32" spans="1:8" s="32" customFormat="1" ht="15.95" customHeight="1" x14ac:dyDescent="0.2">
      <c r="A32" s="38">
        <v>22</v>
      </c>
      <c r="B32" s="84" t="s">
        <v>25</v>
      </c>
      <c r="C32" s="39" t="s">
        <v>125</v>
      </c>
      <c r="D32" s="76"/>
      <c r="E32" s="89">
        <f>IF(C32=C$5,'Методика  (Раздел 3)'!C$8,0)</f>
        <v>1</v>
      </c>
      <c r="F32" s="89"/>
      <c r="G32" s="89">
        <f t="shared" si="1"/>
        <v>1</v>
      </c>
      <c r="H32" s="61" t="s">
        <v>394</v>
      </c>
    </row>
    <row r="33" spans="1:9" s="32" customFormat="1" ht="15.95" customHeight="1" x14ac:dyDescent="0.2">
      <c r="A33" s="38">
        <v>23</v>
      </c>
      <c r="B33" s="84" t="s">
        <v>26</v>
      </c>
      <c r="C33" s="39" t="s">
        <v>125</v>
      </c>
      <c r="D33" s="76"/>
      <c r="E33" s="89">
        <f>IF(C33=C$5,'Методика  (Раздел 3)'!C$8,0)</f>
        <v>1</v>
      </c>
      <c r="F33" s="89"/>
      <c r="G33" s="89">
        <f t="shared" si="1"/>
        <v>1</v>
      </c>
      <c r="H33" s="61" t="s">
        <v>96</v>
      </c>
      <c r="I33" s="45"/>
    </row>
    <row r="34" spans="1:9" s="32" customFormat="1" ht="15.95" customHeight="1" x14ac:dyDescent="0.2">
      <c r="A34" s="38">
        <v>24</v>
      </c>
      <c r="B34" s="84" t="s">
        <v>27</v>
      </c>
      <c r="C34" s="39" t="s">
        <v>125</v>
      </c>
      <c r="D34" s="76"/>
      <c r="E34" s="89">
        <f>IF(C34=C$5,'Методика  (Раздел 3)'!C$8,0)</f>
        <v>1</v>
      </c>
      <c r="F34" s="89"/>
      <c r="G34" s="89">
        <f t="shared" si="1"/>
        <v>1</v>
      </c>
      <c r="H34" s="61" t="s">
        <v>193</v>
      </c>
    </row>
    <row r="35" spans="1:9" s="32" customFormat="1" ht="15.95" customHeight="1" x14ac:dyDescent="0.2">
      <c r="A35" s="38">
        <v>25</v>
      </c>
      <c r="B35" s="84" t="s">
        <v>28</v>
      </c>
      <c r="C35" s="39" t="s">
        <v>125</v>
      </c>
      <c r="D35" s="76"/>
      <c r="E35" s="89">
        <f>IF(C35=C$5,'Методика  (Раздел 3)'!C$8,0)</f>
        <v>1</v>
      </c>
      <c r="F35" s="89"/>
      <c r="G35" s="89">
        <f t="shared" si="1"/>
        <v>1</v>
      </c>
      <c r="H35" s="61" t="s">
        <v>396</v>
      </c>
    </row>
    <row r="36" spans="1:9" s="32" customFormat="1" ht="15.95" customHeight="1" x14ac:dyDescent="0.25">
      <c r="A36" s="38">
        <v>26</v>
      </c>
      <c r="B36" s="84" t="s">
        <v>29</v>
      </c>
      <c r="C36" s="39" t="s">
        <v>125</v>
      </c>
      <c r="D36" s="76"/>
      <c r="E36" s="89">
        <f>IF(C36=C$5,'Методика  (Раздел 3)'!C$8,0)</f>
        <v>1</v>
      </c>
      <c r="F36" s="89"/>
      <c r="G36" s="89">
        <f t="shared" si="1"/>
        <v>1</v>
      </c>
      <c r="H36" s="94" t="s">
        <v>280</v>
      </c>
    </row>
    <row r="37" spans="1:9" s="32" customFormat="1" ht="15.95" customHeight="1" x14ac:dyDescent="0.2">
      <c r="A37" s="38">
        <v>27</v>
      </c>
      <c r="B37" s="84" t="s">
        <v>30</v>
      </c>
      <c r="C37" s="39" t="s">
        <v>125</v>
      </c>
      <c r="D37" s="76"/>
      <c r="E37" s="89">
        <f>IF(C37=C$5,'Методика  (Раздел 3)'!C$8,0)</f>
        <v>1</v>
      </c>
      <c r="F37" s="89"/>
      <c r="G37" s="89">
        <f t="shared" si="1"/>
        <v>1</v>
      </c>
      <c r="H37" s="61" t="s">
        <v>233</v>
      </c>
    </row>
    <row r="38" spans="1:9" s="32" customFormat="1" ht="15.95" customHeight="1" x14ac:dyDescent="0.2">
      <c r="A38" s="38">
        <v>28</v>
      </c>
      <c r="B38" s="84" t="s">
        <v>31</v>
      </c>
      <c r="C38" s="39" t="s">
        <v>125</v>
      </c>
      <c r="D38" s="87"/>
      <c r="E38" s="89">
        <f>IF(C38=C$5,'Методика  (Раздел 3)'!C$8,0)</f>
        <v>1</v>
      </c>
      <c r="F38" s="89"/>
      <c r="G38" s="89">
        <f t="shared" si="1"/>
        <v>1</v>
      </c>
      <c r="H38" s="61" t="s">
        <v>112</v>
      </c>
    </row>
    <row r="39" spans="1:9" s="32" customFormat="1" ht="15.95" customHeight="1" x14ac:dyDescent="0.2">
      <c r="A39" s="38">
        <v>29</v>
      </c>
      <c r="B39" s="84" t="s">
        <v>32</v>
      </c>
      <c r="C39" s="39" t="s">
        <v>126</v>
      </c>
      <c r="D39" s="87"/>
      <c r="E39" s="89">
        <f>IF(C39=C$5,'Методика  (Раздел 3)'!C$8,0)</f>
        <v>0</v>
      </c>
      <c r="F39" s="89"/>
      <c r="G39" s="89">
        <f t="shared" si="1"/>
        <v>0</v>
      </c>
      <c r="H39" s="40" t="s">
        <v>250</v>
      </c>
    </row>
    <row r="40" spans="1:9" s="32" customFormat="1" ht="15.95" customHeight="1" x14ac:dyDescent="0.2">
      <c r="A40" s="34"/>
      <c r="B40" s="75" t="s">
        <v>33</v>
      </c>
      <c r="C40" s="43"/>
      <c r="D40" s="83"/>
      <c r="E40" s="95"/>
      <c r="F40" s="95"/>
      <c r="G40" s="95"/>
      <c r="H40" s="43"/>
    </row>
    <row r="41" spans="1:9" s="32" customFormat="1" ht="15.95" customHeight="1" x14ac:dyDescent="0.2">
      <c r="A41" s="46">
        <v>30</v>
      </c>
      <c r="B41" s="84" t="s">
        <v>34</v>
      </c>
      <c r="C41" s="39" t="s">
        <v>125</v>
      </c>
      <c r="D41" s="87"/>
      <c r="E41" s="89">
        <f>IF(C41=C$5,'Методика  (Раздел 3)'!C$8,0)</f>
        <v>1</v>
      </c>
      <c r="F41" s="89"/>
      <c r="G41" s="89">
        <f t="shared" ref="G41:G46" si="2">E41*(1-F41)</f>
        <v>1</v>
      </c>
      <c r="H41" s="61" t="s">
        <v>122</v>
      </c>
    </row>
    <row r="42" spans="1:9" s="45" customFormat="1" ht="15.95" customHeight="1" x14ac:dyDescent="0.2">
      <c r="A42" s="46">
        <v>31</v>
      </c>
      <c r="B42" s="84" t="s">
        <v>35</v>
      </c>
      <c r="C42" s="39" t="s">
        <v>125</v>
      </c>
      <c r="D42" s="76" t="s">
        <v>308</v>
      </c>
      <c r="E42" s="89">
        <f>IF(C42=C$5,'Методика  (Раздел 3)'!C$8,0)</f>
        <v>1</v>
      </c>
      <c r="F42" s="89">
        <v>0.5</v>
      </c>
      <c r="G42" s="89">
        <f t="shared" si="2"/>
        <v>0.5</v>
      </c>
      <c r="H42" s="61" t="s">
        <v>309</v>
      </c>
    </row>
    <row r="43" spans="1:9" s="32" customFormat="1" ht="15.95" customHeight="1" x14ac:dyDescent="0.25">
      <c r="A43" s="46">
        <v>32</v>
      </c>
      <c r="B43" s="84" t="s">
        <v>36</v>
      </c>
      <c r="C43" s="39" t="s">
        <v>125</v>
      </c>
      <c r="D43" s="76"/>
      <c r="E43" s="89">
        <f>IF(C43=C$5,'Методика  (Раздел 3)'!C$8,0)</f>
        <v>1</v>
      </c>
      <c r="F43" s="89"/>
      <c r="G43" s="89">
        <f t="shared" si="2"/>
        <v>1</v>
      </c>
      <c r="H43" s="94" t="s">
        <v>281</v>
      </c>
    </row>
    <row r="44" spans="1:9" s="32" customFormat="1" ht="15.95" customHeight="1" x14ac:dyDescent="0.2">
      <c r="A44" s="46">
        <v>33</v>
      </c>
      <c r="B44" s="84" t="s">
        <v>37</v>
      </c>
      <c r="C44" s="39" t="s">
        <v>125</v>
      </c>
      <c r="D44" s="76"/>
      <c r="E44" s="89">
        <f>IF(C44=C$5,'Методика  (Раздел 3)'!C$8,0)</f>
        <v>1</v>
      </c>
      <c r="F44" s="89"/>
      <c r="G44" s="89">
        <f t="shared" si="2"/>
        <v>1</v>
      </c>
      <c r="H44" s="61" t="s">
        <v>115</v>
      </c>
    </row>
    <row r="45" spans="1:9" s="32" customFormat="1" ht="15.95" customHeight="1" x14ac:dyDescent="0.2">
      <c r="A45" s="46">
        <v>34</v>
      </c>
      <c r="B45" s="84" t="s">
        <v>38</v>
      </c>
      <c r="C45" s="39" t="s">
        <v>125</v>
      </c>
      <c r="D45" s="76" t="s">
        <v>311</v>
      </c>
      <c r="E45" s="89">
        <f>IF(C45=C$5,'Методика  (Раздел 3)'!C$8,0)</f>
        <v>1</v>
      </c>
      <c r="F45" s="89">
        <v>0.5</v>
      </c>
      <c r="G45" s="89">
        <f t="shared" si="2"/>
        <v>0.5</v>
      </c>
      <c r="H45" s="61" t="s">
        <v>395</v>
      </c>
    </row>
    <row r="46" spans="1:9" s="32" customFormat="1" ht="15.95" customHeight="1" x14ac:dyDescent="0.2">
      <c r="A46" s="46">
        <v>35</v>
      </c>
      <c r="B46" s="76" t="s">
        <v>39</v>
      </c>
      <c r="C46" s="39" t="s">
        <v>125</v>
      </c>
      <c r="D46" s="76" t="s">
        <v>284</v>
      </c>
      <c r="E46" s="89">
        <f>IF(C46=C$5,'Методика  (Раздел 3)'!C$8,0)</f>
        <v>1</v>
      </c>
      <c r="F46" s="89">
        <v>0.5</v>
      </c>
      <c r="G46" s="89">
        <f t="shared" si="2"/>
        <v>0.5</v>
      </c>
      <c r="H46" s="61" t="s">
        <v>312</v>
      </c>
    </row>
    <row r="47" spans="1:9" s="32" customFormat="1" ht="15.95" customHeight="1" x14ac:dyDescent="0.2">
      <c r="A47" s="34"/>
      <c r="B47" s="75" t="s">
        <v>40</v>
      </c>
      <c r="C47" s="43"/>
      <c r="D47" s="83"/>
      <c r="E47" s="95"/>
      <c r="F47" s="95"/>
      <c r="G47" s="95"/>
      <c r="H47" s="43"/>
    </row>
    <row r="48" spans="1:9" s="32" customFormat="1" ht="15.95" customHeight="1" x14ac:dyDescent="0.2">
      <c r="A48" s="38">
        <v>36</v>
      </c>
      <c r="B48" s="84" t="s">
        <v>41</v>
      </c>
      <c r="C48" s="39" t="s">
        <v>125</v>
      </c>
      <c r="D48" s="76"/>
      <c r="E48" s="89">
        <f>IF(C48=C$5,'Методика  (Раздел 3)'!C$8,0)</f>
        <v>1</v>
      </c>
      <c r="F48" s="89"/>
      <c r="G48" s="89">
        <f t="shared" ref="G48:G54" si="3">E48*(1-F48)</f>
        <v>1</v>
      </c>
      <c r="H48" s="61" t="s">
        <v>251</v>
      </c>
    </row>
    <row r="49" spans="1:8" s="32" customFormat="1" ht="15.95" customHeight="1" x14ac:dyDescent="0.2">
      <c r="A49" s="38">
        <v>37</v>
      </c>
      <c r="B49" s="84" t="s">
        <v>42</v>
      </c>
      <c r="C49" s="39" t="s">
        <v>126</v>
      </c>
      <c r="D49" s="76"/>
      <c r="E49" s="89">
        <f>IF(C49=C$5,'Методика  (Раздел 3)'!C$8,0)</f>
        <v>0</v>
      </c>
      <c r="F49" s="89"/>
      <c r="G49" s="89">
        <f t="shared" si="3"/>
        <v>0</v>
      </c>
      <c r="H49" s="61" t="s">
        <v>201</v>
      </c>
    </row>
    <row r="50" spans="1:8" s="32" customFormat="1" ht="15.95" customHeight="1" x14ac:dyDescent="0.2">
      <c r="A50" s="38">
        <v>38</v>
      </c>
      <c r="B50" s="84" t="s">
        <v>43</v>
      </c>
      <c r="C50" s="39" t="s">
        <v>126</v>
      </c>
      <c r="D50" s="76"/>
      <c r="E50" s="89">
        <f>IF(C50=C$5,'Методика  (Раздел 3)'!C$8,0)</f>
        <v>0</v>
      </c>
      <c r="F50" s="89"/>
      <c r="G50" s="89">
        <f t="shared" si="3"/>
        <v>0</v>
      </c>
      <c r="H50" s="61" t="s">
        <v>234</v>
      </c>
    </row>
    <row r="51" spans="1:8" s="32" customFormat="1" ht="15.95" customHeight="1" x14ac:dyDescent="0.2">
      <c r="A51" s="38">
        <v>39</v>
      </c>
      <c r="B51" s="84" t="s">
        <v>44</v>
      </c>
      <c r="C51" s="39" t="s">
        <v>125</v>
      </c>
      <c r="D51" s="76"/>
      <c r="E51" s="89">
        <f>IF(C51=C$5,'Методика  (Раздел 3)'!C$8,0)</f>
        <v>1</v>
      </c>
      <c r="F51" s="89"/>
      <c r="G51" s="89">
        <f t="shared" si="3"/>
        <v>1</v>
      </c>
      <c r="H51" s="61" t="s">
        <v>252</v>
      </c>
    </row>
    <row r="52" spans="1:8" s="32" customFormat="1" ht="15.95" customHeight="1" x14ac:dyDescent="0.2">
      <c r="A52" s="38">
        <v>40</v>
      </c>
      <c r="B52" s="84" t="s">
        <v>99</v>
      </c>
      <c r="C52" s="39" t="s">
        <v>125</v>
      </c>
      <c r="D52" s="76"/>
      <c r="E52" s="89">
        <f>IF(C52=C$5,'Методика  (Раздел 3)'!C$8,0)</f>
        <v>1</v>
      </c>
      <c r="F52" s="89"/>
      <c r="G52" s="89">
        <f t="shared" si="3"/>
        <v>1</v>
      </c>
      <c r="H52" s="61" t="s">
        <v>116</v>
      </c>
    </row>
    <row r="53" spans="1:8" s="32" customFormat="1" ht="15.95" customHeight="1" x14ac:dyDescent="0.2">
      <c r="A53" s="38">
        <v>41</v>
      </c>
      <c r="B53" s="84" t="s">
        <v>46</v>
      </c>
      <c r="C53" s="39" t="s">
        <v>126</v>
      </c>
      <c r="D53" s="76"/>
      <c r="E53" s="89">
        <f>IF(C53=C$5,'Методика  (Раздел 3)'!C$8,0)</f>
        <v>0</v>
      </c>
      <c r="F53" s="89"/>
      <c r="G53" s="89">
        <f t="shared" si="3"/>
        <v>0</v>
      </c>
      <c r="H53" s="61" t="s">
        <v>202</v>
      </c>
    </row>
    <row r="54" spans="1:8" s="32" customFormat="1" ht="15.95" customHeight="1" x14ac:dyDescent="0.25">
      <c r="A54" s="38">
        <v>42</v>
      </c>
      <c r="B54" s="84" t="s">
        <v>47</v>
      </c>
      <c r="C54" s="39" t="s">
        <v>125</v>
      </c>
      <c r="D54" s="76"/>
      <c r="E54" s="89">
        <f>IF(C54=C$5,'Методика  (Раздел 3)'!C$8,0)</f>
        <v>1</v>
      </c>
      <c r="F54" s="89"/>
      <c r="G54" s="89">
        <f t="shared" si="3"/>
        <v>1</v>
      </c>
      <c r="H54" s="94" t="s">
        <v>314</v>
      </c>
    </row>
    <row r="55" spans="1:8" s="32" customFormat="1" ht="15.95" customHeight="1" x14ac:dyDescent="0.2">
      <c r="A55" s="34"/>
      <c r="B55" s="75" t="s">
        <v>48</v>
      </c>
      <c r="C55" s="43"/>
      <c r="D55" s="83"/>
      <c r="E55" s="95"/>
      <c r="F55" s="95"/>
      <c r="G55" s="95"/>
      <c r="H55" s="43"/>
    </row>
    <row r="56" spans="1:8" s="32" customFormat="1" ht="15.95" customHeight="1" x14ac:dyDescent="0.2">
      <c r="A56" s="38">
        <v>43</v>
      </c>
      <c r="B56" s="76" t="s">
        <v>49</v>
      </c>
      <c r="C56" s="39" t="s">
        <v>125</v>
      </c>
      <c r="D56" s="76" t="s">
        <v>317</v>
      </c>
      <c r="E56" s="89">
        <f>IF(C56=C$5,'Методика  (Раздел 3)'!C$8,0)</f>
        <v>1</v>
      </c>
      <c r="F56" s="89">
        <v>0.5</v>
      </c>
      <c r="G56" s="89">
        <f t="shared" ref="G56:G69" si="4">E56*(1-F56)</f>
        <v>0.5</v>
      </c>
      <c r="H56" s="61" t="s">
        <v>253</v>
      </c>
    </row>
    <row r="57" spans="1:8" s="32" customFormat="1" ht="15.95" customHeight="1" x14ac:dyDescent="0.2">
      <c r="A57" s="38">
        <v>44</v>
      </c>
      <c r="B57" s="84" t="s">
        <v>50</v>
      </c>
      <c r="C57" s="39" t="s">
        <v>125</v>
      </c>
      <c r="D57" s="76" t="s">
        <v>255</v>
      </c>
      <c r="E57" s="89">
        <f>IF(C57=C$5,'Методика  (Раздел 3)'!C$8,0)</f>
        <v>1</v>
      </c>
      <c r="F57" s="89">
        <v>0.5</v>
      </c>
      <c r="G57" s="89">
        <f t="shared" si="4"/>
        <v>0.5</v>
      </c>
      <c r="H57" s="61" t="s">
        <v>254</v>
      </c>
    </row>
    <row r="58" spans="1:8" s="32" customFormat="1" ht="15.95" customHeight="1" x14ac:dyDescent="0.2">
      <c r="A58" s="38">
        <v>45</v>
      </c>
      <c r="B58" s="84" t="s">
        <v>51</v>
      </c>
      <c r="C58" s="39" t="s">
        <v>125</v>
      </c>
      <c r="D58" s="76"/>
      <c r="E58" s="89">
        <f>IF(C58=C$5,'Методика  (Раздел 3)'!C$8,0)</f>
        <v>1</v>
      </c>
      <c r="F58" s="89"/>
      <c r="G58" s="89">
        <f t="shared" si="4"/>
        <v>1</v>
      </c>
      <c r="H58" s="61" t="s">
        <v>100</v>
      </c>
    </row>
    <row r="59" spans="1:8" s="32" customFormat="1" ht="15.95" customHeight="1" x14ac:dyDescent="0.2">
      <c r="A59" s="38">
        <v>46</v>
      </c>
      <c r="B59" s="84" t="s">
        <v>52</v>
      </c>
      <c r="C59" s="39" t="s">
        <v>126</v>
      </c>
      <c r="D59" s="76"/>
      <c r="E59" s="89">
        <f>IF(C59=C$5,'Методика  (Раздел 3)'!C$8,0)</f>
        <v>0</v>
      </c>
      <c r="F59" s="89"/>
      <c r="G59" s="89">
        <f t="shared" si="4"/>
        <v>0</v>
      </c>
      <c r="H59" s="61" t="s">
        <v>117</v>
      </c>
    </row>
    <row r="60" spans="1:8" s="32" customFormat="1" ht="15.95" customHeight="1" x14ac:dyDescent="0.2">
      <c r="A60" s="38">
        <v>47</v>
      </c>
      <c r="B60" s="84" t="s">
        <v>53</v>
      </c>
      <c r="C60" s="39" t="s">
        <v>125</v>
      </c>
      <c r="D60" s="76"/>
      <c r="E60" s="89">
        <f>IF(C60=C$5,'Методика  (Раздел 3)'!C$8,0)</f>
        <v>1</v>
      </c>
      <c r="F60" s="89"/>
      <c r="G60" s="89">
        <f t="shared" si="4"/>
        <v>1</v>
      </c>
      <c r="H60" s="61" t="s">
        <v>318</v>
      </c>
    </row>
    <row r="61" spans="1:8" s="32" customFormat="1" ht="15.95" customHeight="1" x14ac:dyDescent="0.2">
      <c r="A61" s="38">
        <v>48</v>
      </c>
      <c r="B61" s="84" t="s">
        <v>54</v>
      </c>
      <c r="C61" s="39" t="s">
        <v>125</v>
      </c>
      <c r="D61" s="76"/>
      <c r="E61" s="89">
        <f>IF(C61=C$5,'Методика  (Раздел 3)'!C$8,0)</f>
        <v>1</v>
      </c>
      <c r="F61" s="89"/>
      <c r="G61" s="89">
        <f t="shared" si="4"/>
        <v>1</v>
      </c>
      <c r="H61" s="61" t="s">
        <v>319</v>
      </c>
    </row>
    <row r="62" spans="1:8" s="32" customFormat="1" ht="15.95" customHeight="1" x14ac:dyDescent="0.2">
      <c r="A62" s="38">
        <v>49</v>
      </c>
      <c r="B62" s="84" t="s">
        <v>55</v>
      </c>
      <c r="C62" s="39" t="s">
        <v>125</v>
      </c>
      <c r="D62" s="76"/>
      <c r="E62" s="89">
        <f>IF(C62=C$5,'Методика  (Раздел 3)'!C$8,0)</f>
        <v>1</v>
      </c>
      <c r="F62" s="89"/>
      <c r="G62" s="89">
        <f t="shared" si="4"/>
        <v>1</v>
      </c>
      <c r="H62" s="61" t="s">
        <v>205</v>
      </c>
    </row>
    <row r="63" spans="1:8" s="32" customFormat="1" ht="15.95" customHeight="1" x14ac:dyDescent="0.2">
      <c r="A63" s="38">
        <v>50</v>
      </c>
      <c r="B63" s="84" t="s">
        <v>56</v>
      </c>
      <c r="C63" s="39" t="s">
        <v>125</v>
      </c>
      <c r="D63" s="76"/>
      <c r="E63" s="89">
        <f>IF(C63=C$5,'Методика  (Раздел 3)'!C$8,0)</f>
        <v>1</v>
      </c>
      <c r="F63" s="89"/>
      <c r="G63" s="89">
        <f t="shared" si="4"/>
        <v>1</v>
      </c>
      <c r="H63" s="61" t="s">
        <v>256</v>
      </c>
    </row>
    <row r="64" spans="1:8" s="32" customFormat="1" ht="15.95" customHeight="1" x14ac:dyDescent="0.2">
      <c r="A64" s="38">
        <v>51</v>
      </c>
      <c r="B64" s="84" t="s">
        <v>57</v>
      </c>
      <c r="C64" s="39" t="s">
        <v>125</v>
      </c>
      <c r="D64" s="76" t="s">
        <v>387</v>
      </c>
      <c r="E64" s="89">
        <f>IF(C64=C$5,'Методика  (Раздел 3)'!C$8,0)</f>
        <v>1</v>
      </c>
      <c r="F64" s="89">
        <v>0.5</v>
      </c>
      <c r="G64" s="89">
        <f t="shared" si="4"/>
        <v>0.5</v>
      </c>
      <c r="H64" s="61" t="s">
        <v>257</v>
      </c>
    </row>
    <row r="65" spans="1:8" s="32" customFormat="1" ht="15.95" customHeight="1" x14ac:dyDescent="0.2">
      <c r="A65" s="38">
        <v>52</v>
      </c>
      <c r="B65" s="84" t="s">
        <v>58</v>
      </c>
      <c r="C65" s="39" t="s">
        <v>125</v>
      </c>
      <c r="D65" s="76"/>
      <c r="E65" s="89">
        <f>IF(C65=C$5,'Методика  (Раздел 3)'!C$8,0)</f>
        <v>1</v>
      </c>
      <c r="F65" s="89"/>
      <c r="G65" s="89">
        <f t="shared" si="4"/>
        <v>1</v>
      </c>
      <c r="H65" s="61" t="s">
        <v>208</v>
      </c>
    </row>
    <row r="66" spans="1:8" s="32" customFormat="1" ht="15.95" customHeight="1" x14ac:dyDescent="0.2">
      <c r="A66" s="38">
        <v>53</v>
      </c>
      <c r="B66" s="84" t="s">
        <v>59</v>
      </c>
      <c r="C66" s="39" t="s">
        <v>125</v>
      </c>
      <c r="D66" s="76"/>
      <c r="E66" s="89">
        <f>IF(C66=C$5,'Методика  (Раздел 3)'!C$8,0)</f>
        <v>1</v>
      </c>
      <c r="F66" s="89"/>
      <c r="G66" s="89">
        <f t="shared" si="4"/>
        <v>1</v>
      </c>
      <c r="H66" s="61" t="s">
        <v>258</v>
      </c>
    </row>
    <row r="67" spans="1:8" s="32" customFormat="1" ht="15.95" customHeight="1" x14ac:dyDescent="0.2">
      <c r="A67" s="38">
        <v>54</v>
      </c>
      <c r="B67" s="76" t="s">
        <v>60</v>
      </c>
      <c r="C67" s="39" t="s">
        <v>125</v>
      </c>
      <c r="D67" s="76"/>
      <c r="E67" s="89">
        <f>IF(C67=C$5,'Методика  (Раздел 3)'!C$8,0)</f>
        <v>1</v>
      </c>
      <c r="F67" s="89"/>
      <c r="G67" s="89">
        <f t="shared" si="4"/>
        <v>1</v>
      </c>
      <c r="H67" s="61" t="s">
        <v>259</v>
      </c>
    </row>
    <row r="68" spans="1:8" s="32" customFormat="1" ht="15.95" customHeight="1" x14ac:dyDescent="0.2">
      <c r="A68" s="38">
        <v>55</v>
      </c>
      <c r="B68" s="76" t="s">
        <v>61</v>
      </c>
      <c r="C68" s="39" t="s">
        <v>125</v>
      </c>
      <c r="D68" s="76"/>
      <c r="E68" s="89">
        <f>IF(C68=C$5,'Методика  (Раздел 3)'!C$8,0)</f>
        <v>1</v>
      </c>
      <c r="F68" s="89"/>
      <c r="G68" s="89">
        <f t="shared" si="4"/>
        <v>1</v>
      </c>
      <c r="H68" s="61" t="s">
        <v>330</v>
      </c>
    </row>
    <row r="69" spans="1:8" s="32" customFormat="1" ht="15.95" customHeight="1" x14ac:dyDescent="0.2">
      <c r="A69" s="38">
        <v>56</v>
      </c>
      <c r="B69" s="84" t="s">
        <v>62</v>
      </c>
      <c r="C69" s="39" t="s">
        <v>125</v>
      </c>
      <c r="D69" s="76"/>
      <c r="E69" s="89">
        <f>IF(C69=C$5,'Методика  (Раздел 3)'!C$8,0)</f>
        <v>1</v>
      </c>
      <c r="F69" s="89"/>
      <c r="G69" s="89">
        <f t="shared" si="4"/>
        <v>1</v>
      </c>
      <c r="H69" s="61" t="s">
        <v>339</v>
      </c>
    </row>
    <row r="70" spans="1:8" s="32" customFormat="1" ht="15.95" customHeight="1" x14ac:dyDescent="0.2">
      <c r="A70" s="34"/>
      <c r="B70" s="75" t="s">
        <v>63</v>
      </c>
      <c r="C70" s="43"/>
      <c r="D70" s="83"/>
      <c r="E70" s="95"/>
      <c r="F70" s="95"/>
      <c r="G70" s="95"/>
      <c r="H70" s="43"/>
    </row>
    <row r="71" spans="1:8" s="32" customFormat="1" ht="15.95" customHeight="1" x14ac:dyDescent="0.2">
      <c r="A71" s="38">
        <v>57</v>
      </c>
      <c r="B71" s="84" t="s">
        <v>64</v>
      </c>
      <c r="C71" s="39" t="s">
        <v>125</v>
      </c>
      <c r="D71" s="76"/>
      <c r="E71" s="89">
        <f>IF(C71=C$5,'Методика  (Раздел 3)'!C$8,0)</f>
        <v>1</v>
      </c>
      <c r="F71" s="89"/>
      <c r="G71" s="89">
        <f t="shared" ref="G71:G76" si="5">E71*(1-F71)</f>
        <v>1</v>
      </c>
      <c r="H71" s="61" t="s">
        <v>260</v>
      </c>
    </row>
    <row r="72" spans="1:8" s="32" customFormat="1" ht="15.95" customHeight="1" x14ac:dyDescent="0.25">
      <c r="A72" s="38">
        <v>58</v>
      </c>
      <c r="B72" s="84" t="s">
        <v>65</v>
      </c>
      <c r="C72" s="39" t="s">
        <v>125</v>
      </c>
      <c r="D72" s="87"/>
      <c r="E72" s="89">
        <f>IF(C72=C$5,'Методика  (Раздел 3)'!C$8,0)</f>
        <v>1</v>
      </c>
      <c r="F72" s="89"/>
      <c r="G72" s="89">
        <f t="shared" si="5"/>
        <v>1</v>
      </c>
      <c r="H72" s="94" t="s">
        <v>340</v>
      </c>
    </row>
    <row r="73" spans="1:8" s="32" customFormat="1" ht="15.95" customHeight="1" x14ac:dyDescent="0.2">
      <c r="A73" s="38">
        <v>59</v>
      </c>
      <c r="B73" s="84" t="s">
        <v>66</v>
      </c>
      <c r="C73" s="39" t="s">
        <v>125</v>
      </c>
      <c r="D73" s="41"/>
      <c r="E73" s="89">
        <f>IF(C73=C$5,'Методика  (Раздел 3)'!C$8,0)</f>
        <v>1</v>
      </c>
      <c r="F73" s="89"/>
      <c r="G73" s="89">
        <f t="shared" si="5"/>
        <v>1</v>
      </c>
      <c r="H73" s="61" t="s">
        <v>262</v>
      </c>
    </row>
    <row r="74" spans="1:8" s="32" customFormat="1" ht="15.95" customHeight="1" x14ac:dyDescent="0.2">
      <c r="A74" s="38">
        <v>60</v>
      </c>
      <c r="B74" s="84" t="s">
        <v>67</v>
      </c>
      <c r="C74" s="39" t="s">
        <v>125</v>
      </c>
      <c r="D74" s="76"/>
      <c r="E74" s="89">
        <f>IF(C74=C$5,'Методика  (Раздел 3)'!C$8,0)</f>
        <v>1</v>
      </c>
      <c r="F74" s="89"/>
      <c r="G74" s="89">
        <f t="shared" si="5"/>
        <v>1</v>
      </c>
      <c r="H74" s="61" t="s">
        <v>261</v>
      </c>
    </row>
    <row r="75" spans="1:8" s="32" customFormat="1" ht="15.95" customHeight="1" x14ac:dyDescent="0.2">
      <c r="A75" s="38">
        <v>61</v>
      </c>
      <c r="B75" s="76" t="s">
        <v>68</v>
      </c>
      <c r="C75" s="39" t="s">
        <v>125</v>
      </c>
      <c r="D75" s="76"/>
      <c r="E75" s="89">
        <f>IF(C75=C$5,'Методика  (Раздел 3)'!C$8,0)</f>
        <v>1</v>
      </c>
      <c r="F75" s="89"/>
      <c r="G75" s="89">
        <f t="shared" si="5"/>
        <v>1</v>
      </c>
      <c r="H75" s="61" t="s">
        <v>377</v>
      </c>
    </row>
    <row r="76" spans="1:8" s="32" customFormat="1" ht="15.95" customHeight="1" x14ac:dyDescent="0.2">
      <c r="A76" s="38">
        <v>62</v>
      </c>
      <c r="B76" s="84" t="s">
        <v>69</v>
      </c>
      <c r="C76" s="39" t="s">
        <v>125</v>
      </c>
      <c r="D76" s="76"/>
      <c r="E76" s="89">
        <f>IF(C76=C$5,'Методика  (Раздел 3)'!C$8,0)</f>
        <v>1</v>
      </c>
      <c r="F76" s="89"/>
      <c r="G76" s="89">
        <f t="shared" si="5"/>
        <v>1</v>
      </c>
      <c r="H76" s="61" t="s">
        <v>341</v>
      </c>
    </row>
    <row r="77" spans="1:8" s="32" customFormat="1" ht="15.95" customHeight="1" x14ac:dyDescent="0.2">
      <c r="A77" s="34"/>
      <c r="B77" s="75" t="s">
        <v>70</v>
      </c>
      <c r="C77" s="43"/>
      <c r="D77" s="83"/>
      <c r="E77" s="95"/>
      <c r="F77" s="95"/>
      <c r="G77" s="95"/>
      <c r="H77" s="43"/>
    </row>
    <row r="78" spans="1:8" s="32" customFormat="1" ht="15.95" customHeight="1" x14ac:dyDescent="0.2">
      <c r="A78" s="38">
        <v>63</v>
      </c>
      <c r="B78" s="76" t="s">
        <v>71</v>
      </c>
      <c r="C78" s="39" t="s">
        <v>126</v>
      </c>
      <c r="D78" s="76"/>
      <c r="E78" s="89">
        <f>IF(C78=C$5,'Методика  (Раздел 3)'!C$8,0)</f>
        <v>0</v>
      </c>
      <c r="F78" s="89"/>
      <c r="G78" s="89">
        <f t="shared" ref="G78:G89" si="6">E78*(1-F78)</f>
        <v>0</v>
      </c>
      <c r="H78" s="61" t="s">
        <v>346</v>
      </c>
    </row>
    <row r="79" spans="1:8" s="32" customFormat="1" ht="15.95" customHeight="1" x14ac:dyDescent="0.2">
      <c r="A79" s="38">
        <v>64</v>
      </c>
      <c r="B79" s="76" t="s">
        <v>72</v>
      </c>
      <c r="C79" s="39" t="s">
        <v>125</v>
      </c>
      <c r="D79" s="87"/>
      <c r="E79" s="89">
        <f>IF(C79=C$5,'Методика  (Раздел 3)'!C$8,0)</f>
        <v>1</v>
      </c>
      <c r="F79" s="89"/>
      <c r="G79" s="89">
        <f t="shared" si="6"/>
        <v>1</v>
      </c>
      <c r="H79" s="61" t="s">
        <v>263</v>
      </c>
    </row>
    <row r="80" spans="1:8" s="32" customFormat="1" ht="15.95" customHeight="1" x14ac:dyDescent="0.2">
      <c r="A80" s="38">
        <v>65</v>
      </c>
      <c r="B80" s="84" t="s">
        <v>73</v>
      </c>
      <c r="C80" s="39" t="s">
        <v>126</v>
      </c>
      <c r="D80" s="76"/>
      <c r="E80" s="89">
        <f>IF(C80=C$5,'Методика  (Раздел 3)'!C$8,0)</f>
        <v>0</v>
      </c>
      <c r="F80" s="89"/>
      <c r="G80" s="89">
        <f t="shared" si="6"/>
        <v>0</v>
      </c>
      <c r="H80" s="61" t="s">
        <v>348</v>
      </c>
    </row>
    <row r="81" spans="1:8" s="32" customFormat="1" ht="15.95" customHeight="1" x14ac:dyDescent="0.2">
      <c r="A81" s="38">
        <v>66</v>
      </c>
      <c r="B81" s="84" t="s">
        <v>74</v>
      </c>
      <c r="C81" s="39" t="s">
        <v>125</v>
      </c>
      <c r="D81" s="76"/>
      <c r="E81" s="89">
        <f>IF(C81=C$5,'Методика  (Раздел 3)'!C$8,0)</f>
        <v>1</v>
      </c>
      <c r="F81" s="89"/>
      <c r="G81" s="89">
        <f t="shared" si="6"/>
        <v>1</v>
      </c>
      <c r="H81" s="61" t="s">
        <v>349</v>
      </c>
    </row>
    <row r="82" spans="1:8" s="32" customFormat="1" ht="15.95" customHeight="1" x14ac:dyDescent="0.2">
      <c r="A82" s="38">
        <v>67</v>
      </c>
      <c r="B82" s="84" t="s">
        <v>75</v>
      </c>
      <c r="C82" s="39" t="s">
        <v>125</v>
      </c>
      <c r="D82" s="76"/>
      <c r="E82" s="89">
        <f>IF(C82=C$5,'Методика  (Раздел 3)'!C$8,0)</f>
        <v>1</v>
      </c>
      <c r="F82" s="89"/>
      <c r="G82" s="89">
        <f t="shared" si="6"/>
        <v>1</v>
      </c>
      <c r="H82" s="61" t="s">
        <v>264</v>
      </c>
    </row>
    <row r="83" spans="1:8" s="32" customFormat="1" ht="15.95" customHeight="1" x14ac:dyDescent="0.2">
      <c r="A83" s="38">
        <v>68</v>
      </c>
      <c r="B83" s="84" t="s">
        <v>76</v>
      </c>
      <c r="C83" s="39" t="s">
        <v>126</v>
      </c>
      <c r="D83" s="76"/>
      <c r="E83" s="89">
        <f>IF(C83=C$5,'Методика  (Раздел 3)'!C$8,0)</f>
        <v>0</v>
      </c>
      <c r="F83" s="89"/>
      <c r="G83" s="89">
        <f t="shared" si="6"/>
        <v>0</v>
      </c>
      <c r="H83" s="61" t="s">
        <v>119</v>
      </c>
    </row>
    <row r="84" spans="1:8" s="32" customFormat="1" ht="15.95" customHeight="1" x14ac:dyDescent="0.25">
      <c r="A84" s="38">
        <v>69</v>
      </c>
      <c r="B84" s="84" t="s">
        <v>77</v>
      </c>
      <c r="C84" s="39" t="s">
        <v>125</v>
      </c>
      <c r="D84" s="76"/>
      <c r="E84" s="89">
        <f>IF(C84=C$5,'Методика  (Раздел 3)'!C$8,0)</f>
        <v>1</v>
      </c>
      <c r="F84" s="89"/>
      <c r="G84" s="89">
        <f t="shared" si="6"/>
        <v>1</v>
      </c>
      <c r="H84" s="94" t="s">
        <v>283</v>
      </c>
    </row>
    <row r="85" spans="1:8" s="32" customFormat="1" ht="15.95" customHeight="1" x14ac:dyDescent="0.2">
      <c r="A85" s="38">
        <v>70</v>
      </c>
      <c r="B85" s="84" t="s">
        <v>78</v>
      </c>
      <c r="C85" s="39" t="s">
        <v>125</v>
      </c>
      <c r="D85" s="76"/>
      <c r="E85" s="89">
        <f>IF(C85=C$5,'Методика  (Раздел 3)'!C$8,0)</f>
        <v>1</v>
      </c>
      <c r="F85" s="89"/>
      <c r="G85" s="89">
        <f t="shared" si="6"/>
        <v>1</v>
      </c>
      <c r="H85" s="61" t="s">
        <v>120</v>
      </c>
    </row>
    <row r="86" spans="1:8" s="32" customFormat="1" ht="15.95" customHeight="1" x14ac:dyDescent="0.2">
      <c r="A86" s="38">
        <v>71</v>
      </c>
      <c r="B86" s="84" t="s">
        <v>79</v>
      </c>
      <c r="C86" s="39" t="s">
        <v>125</v>
      </c>
      <c r="D86" s="76"/>
      <c r="E86" s="89">
        <f>IF(C86=C$5,'Методика  (Раздел 3)'!C$8,0)</f>
        <v>1</v>
      </c>
      <c r="F86" s="89"/>
      <c r="G86" s="89">
        <f t="shared" si="6"/>
        <v>1</v>
      </c>
      <c r="H86" s="61" t="s">
        <v>266</v>
      </c>
    </row>
    <row r="87" spans="1:8" s="32" customFormat="1" ht="15.95" customHeight="1" x14ac:dyDescent="0.2">
      <c r="A87" s="38">
        <v>72</v>
      </c>
      <c r="B87" s="84" t="s">
        <v>80</v>
      </c>
      <c r="C87" s="39" t="s">
        <v>125</v>
      </c>
      <c r="D87" s="76"/>
      <c r="E87" s="89">
        <f>IF(C87=C$5,'Методика  (Раздел 3)'!C$8,0)</f>
        <v>1</v>
      </c>
      <c r="F87" s="89"/>
      <c r="G87" s="89">
        <f t="shared" si="6"/>
        <v>1</v>
      </c>
      <c r="H87" s="61" t="s">
        <v>267</v>
      </c>
    </row>
    <row r="88" spans="1:8" s="32" customFormat="1" ht="15.95" customHeight="1" x14ac:dyDescent="0.2">
      <c r="A88" s="38">
        <v>73</v>
      </c>
      <c r="B88" s="84" t="s">
        <v>81</v>
      </c>
      <c r="C88" s="39" t="s">
        <v>125</v>
      </c>
      <c r="D88" s="76" t="s">
        <v>378</v>
      </c>
      <c r="E88" s="89">
        <f>IF(C88=C$5,'Методика  (Раздел 3)'!C$8,0)</f>
        <v>1</v>
      </c>
      <c r="F88" s="89">
        <v>0.5</v>
      </c>
      <c r="G88" s="89">
        <f t="shared" si="6"/>
        <v>0.5</v>
      </c>
      <c r="H88" s="61" t="s">
        <v>350</v>
      </c>
    </row>
    <row r="89" spans="1:8" s="32" customFormat="1" ht="15.95" customHeight="1" x14ac:dyDescent="0.2">
      <c r="A89" s="38">
        <v>74</v>
      </c>
      <c r="B89" s="84" t="s">
        <v>82</v>
      </c>
      <c r="C89" s="39" t="s">
        <v>125</v>
      </c>
      <c r="D89" s="76"/>
      <c r="E89" s="89">
        <f>IF(C89=C$5,'Методика  (Раздел 3)'!C$8,0)</f>
        <v>1</v>
      </c>
      <c r="F89" s="89"/>
      <c r="G89" s="89">
        <f t="shared" si="6"/>
        <v>1</v>
      </c>
      <c r="H89" s="61" t="s">
        <v>269</v>
      </c>
    </row>
    <row r="90" spans="1:8" s="32" customFormat="1" ht="15.95" customHeight="1" x14ac:dyDescent="0.2">
      <c r="A90" s="34"/>
      <c r="B90" s="75" t="s">
        <v>83</v>
      </c>
      <c r="C90" s="43"/>
      <c r="D90" s="83"/>
      <c r="E90" s="95"/>
      <c r="F90" s="95"/>
      <c r="G90" s="95"/>
      <c r="H90" s="43"/>
    </row>
    <row r="91" spans="1:8" s="32" customFormat="1" ht="15.95" customHeight="1" x14ac:dyDescent="0.2">
      <c r="A91" s="38">
        <v>75</v>
      </c>
      <c r="B91" s="84" t="s">
        <v>84</v>
      </c>
      <c r="C91" s="39" t="s">
        <v>126</v>
      </c>
      <c r="D91" s="76"/>
      <c r="E91" s="89">
        <f>IF(C91=C$5,'Методика  (Раздел 3)'!C$8,0)</f>
        <v>0</v>
      </c>
      <c r="F91" s="89"/>
      <c r="G91" s="89">
        <f t="shared" ref="G91:G99" si="7">E91*(1-F91)</f>
        <v>0</v>
      </c>
      <c r="H91" s="61" t="s">
        <v>268</v>
      </c>
    </row>
    <row r="92" spans="1:8" s="32" customFormat="1" ht="15.95" customHeight="1" x14ac:dyDescent="0.2">
      <c r="A92" s="38">
        <v>76</v>
      </c>
      <c r="B92" s="84" t="s">
        <v>85</v>
      </c>
      <c r="C92" s="39" t="s">
        <v>125</v>
      </c>
      <c r="D92" s="76"/>
      <c r="E92" s="89">
        <f>IF(C92=C$5,'Методика  (Раздел 3)'!C$8,0)</f>
        <v>1</v>
      </c>
      <c r="F92" s="89"/>
      <c r="G92" s="89">
        <f t="shared" si="7"/>
        <v>1</v>
      </c>
      <c r="H92" s="61" t="s">
        <v>363</v>
      </c>
    </row>
    <row r="93" spans="1:8" s="32" customFormat="1" ht="15.95" customHeight="1" x14ac:dyDescent="0.2">
      <c r="A93" s="38">
        <v>77</v>
      </c>
      <c r="B93" s="84" t="s">
        <v>86</v>
      </c>
      <c r="C93" s="39" t="s">
        <v>125</v>
      </c>
      <c r="D93" s="76"/>
      <c r="E93" s="89">
        <f>IF(C93=C$5,'Методика  (Раздел 3)'!C$8,0)</f>
        <v>1</v>
      </c>
      <c r="F93" s="89"/>
      <c r="G93" s="89">
        <f t="shared" si="7"/>
        <v>1</v>
      </c>
      <c r="H93" s="61" t="s">
        <v>364</v>
      </c>
    </row>
    <row r="94" spans="1:8" s="32" customFormat="1" ht="15.95" customHeight="1" x14ac:dyDescent="0.2">
      <c r="A94" s="38">
        <v>78</v>
      </c>
      <c r="B94" s="76" t="s">
        <v>87</v>
      </c>
      <c r="C94" s="39" t="s">
        <v>125</v>
      </c>
      <c r="D94" s="76"/>
      <c r="E94" s="89">
        <f>IF(C94=C$5,'Методика  (Раздел 3)'!C$8,0)</f>
        <v>1</v>
      </c>
      <c r="F94" s="89"/>
      <c r="G94" s="89">
        <f t="shared" si="7"/>
        <v>1</v>
      </c>
      <c r="H94" s="61" t="s">
        <v>270</v>
      </c>
    </row>
    <row r="95" spans="1:8" s="32" customFormat="1" ht="15.95" customHeight="1" x14ac:dyDescent="0.2">
      <c r="A95" s="38">
        <v>79</v>
      </c>
      <c r="B95" s="84" t="s">
        <v>88</v>
      </c>
      <c r="C95" s="39" t="s">
        <v>126</v>
      </c>
      <c r="D95" s="76"/>
      <c r="E95" s="89">
        <f>IF(C95=C$5,'Методика  (Раздел 3)'!C$8,0)</f>
        <v>0</v>
      </c>
      <c r="F95" s="89"/>
      <c r="G95" s="89">
        <f t="shared" si="7"/>
        <v>0</v>
      </c>
      <c r="H95" s="61" t="s">
        <v>271</v>
      </c>
    </row>
    <row r="96" spans="1:8" s="32" customFormat="1" ht="15.95" customHeight="1" x14ac:dyDescent="0.2">
      <c r="A96" s="38">
        <v>80</v>
      </c>
      <c r="B96" s="84" t="s">
        <v>89</v>
      </c>
      <c r="C96" s="39" t="s">
        <v>125</v>
      </c>
      <c r="D96" s="76"/>
      <c r="E96" s="89">
        <f>IF(C96=C$5,'Методика  (Раздел 3)'!C$8,0)</f>
        <v>1</v>
      </c>
      <c r="F96" s="89"/>
      <c r="G96" s="89">
        <f t="shared" si="7"/>
        <v>1</v>
      </c>
      <c r="H96" s="61" t="s">
        <v>368</v>
      </c>
    </row>
    <row r="97" spans="1:8" s="32" customFormat="1" ht="15.95" customHeight="1" x14ac:dyDescent="0.2">
      <c r="A97" s="38">
        <v>81</v>
      </c>
      <c r="B97" s="84" t="s">
        <v>90</v>
      </c>
      <c r="C97" s="39" t="s">
        <v>125</v>
      </c>
      <c r="D97" s="76"/>
      <c r="E97" s="89">
        <f>IF(C97=C$5,'Методика  (Раздел 3)'!C$8,0)</f>
        <v>1</v>
      </c>
      <c r="F97" s="89"/>
      <c r="G97" s="89">
        <f t="shared" si="7"/>
        <v>1</v>
      </c>
      <c r="H97" s="61" t="s">
        <v>272</v>
      </c>
    </row>
    <row r="98" spans="1:8" s="32" customFormat="1" ht="15.95" customHeight="1" x14ac:dyDescent="0.2">
      <c r="A98" s="38">
        <v>82</v>
      </c>
      <c r="B98" s="84" t="s">
        <v>91</v>
      </c>
      <c r="C98" s="39" t="s">
        <v>125</v>
      </c>
      <c r="D98" s="76"/>
      <c r="E98" s="89">
        <f>IF(C98=C$5,'Методика  (Раздел 3)'!C$8,0)</f>
        <v>1</v>
      </c>
      <c r="F98" s="89"/>
      <c r="G98" s="89">
        <f t="shared" si="7"/>
        <v>1</v>
      </c>
      <c r="H98" s="61" t="s">
        <v>227</v>
      </c>
    </row>
    <row r="99" spans="1:8" ht="15" x14ac:dyDescent="0.2">
      <c r="A99" s="38">
        <v>83</v>
      </c>
      <c r="B99" s="84" t="s">
        <v>92</v>
      </c>
      <c r="C99" s="39" t="s">
        <v>126</v>
      </c>
      <c r="D99" s="76"/>
      <c r="E99" s="89">
        <f>IF(C99=C$5,'Методика  (Раздел 3)'!C$8,0)</f>
        <v>0</v>
      </c>
      <c r="F99" s="89"/>
      <c r="G99" s="89">
        <f t="shared" si="7"/>
        <v>0</v>
      </c>
      <c r="H99" s="61" t="s">
        <v>273</v>
      </c>
    </row>
    <row r="100" spans="1:8" s="32" customFormat="1" ht="15.95" customHeight="1" x14ac:dyDescent="0.2">
      <c r="A100" s="34"/>
      <c r="B100" s="75" t="s">
        <v>165</v>
      </c>
      <c r="C100" s="43"/>
      <c r="D100" s="83"/>
      <c r="E100" s="95"/>
      <c r="F100" s="95"/>
      <c r="G100" s="95"/>
      <c r="H100" s="43"/>
    </row>
    <row r="101" spans="1:8" s="32" customFormat="1" ht="15.95" customHeight="1" x14ac:dyDescent="0.2">
      <c r="A101" s="38">
        <v>84</v>
      </c>
      <c r="B101" s="84" t="s">
        <v>166</v>
      </c>
      <c r="C101" s="39" t="s">
        <v>125</v>
      </c>
      <c r="D101" s="76"/>
      <c r="E101" s="89">
        <f>IF(C101=C$5,'Методика  (Раздел 3)'!C$8,0)</f>
        <v>1</v>
      </c>
      <c r="F101" s="89"/>
      <c r="G101" s="89">
        <f t="shared" ref="G101:G102" si="8">E101*(1-F101)</f>
        <v>1</v>
      </c>
      <c r="H101" s="61" t="s">
        <v>274</v>
      </c>
    </row>
    <row r="102" spans="1:8" s="32" customFormat="1" ht="15.95" customHeight="1" x14ac:dyDescent="0.2">
      <c r="A102" s="38">
        <v>85</v>
      </c>
      <c r="B102" s="84" t="s">
        <v>167</v>
      </c>
      <c r="C102" s="39" t="s">
        <v>126</v>
      </c>
      <c r="D102" s="76"/>
      <c r="E102" s="89">
        <f>IF(C102=C$5,'Методика  (Раздел 3)'!C$8,0)</f>
        <v>0</v>
      </c>
      <c r="F102" s="89"/>
      <c r="G102" s="89">
        <f t="shared" si="8"/>
        <v>0</v>
      </c>
      <c r="H102" s="61" t="s">
        <v>229</v>
      </c>
    </row>
    <row r="106" spans="1:8" x14ac:dyDescent="0.2">
      <c r="A106" s="49"/>
    </row>
    <row r="113" spans="1:1" x14ac:dyDescent="0.2">
      <c r="A113" s="49"/>
    </row>
    <row r="117" spans="1:1" x14ac:dyDescent="0.2">
      <c r="A117" s="49"/>
    </row>
    <row r="120" spans="1:1" x14ac:dyDescent="0.2">
      <c r="A120" s="49"/>
    </row>
    <row r="124" spans="1:1" x14ac:dyDescent="0.2">
      <c r="A124" s="49"/>
    </row>
    <row r="127" spans="1:1" x14ac:dyDescent="0.2">
      <c r="A127" s="49"/>
    </row>
    <row r="131" spans="1:1" x14ac:dyDescent="0.2">
      <c r="A131" s="49"/>
    </row>
  </sheetData>
  <mergeCells count="8">
    <mergeCell ref="A4:A7"/>
    <mergeCell ref="D4:D7"/>
    <mergeCell ref="H4:H7"/>
    <mergeCell ref="E4:G4"/>
    <mergeCell ref="E5:E7"/>
    <mergeCell ref="F5:F7"/>
    <mergeCell ref="G5:G7"/>
    <mergeCell ref="B5:B7"/>
  </mergeCells>
  <dataValidations count="3">
    <dataValidation type="list" showInputMessage="1" showErrorMessage="1" sqref="C29:C39 C41:C46 C48:C54 C56:C69 C71:C76 C78:C89 C91:C99 C10:C27 C101:C102">
      <formula1>Выбор_3.1</formula1>
    </dataValidation>
    <dataValidation type="list" allowBlank="1" showInputMessage="1" showErrorMessage="1" sqref="F10">
      <formula1>Коэффициент</formula1>
    </dataValidation>
    <dataValidation type="list" allowBlank="1" showInputMessage="1" showErrorMessage="1" sqref="D101:D102">
      <formula1>Выбор_1.1</formula1>
    </dataValidation>
  </dataValidations>
  <hyperlinks>
    <hyperlink ref="H10" r:id="rId1"/>
    <hyperlink ref="H13" r:id="rId2"/>
    <hyperlink ref="H27" r:id="rId3"/>
    <hyperlink ref="H20" r:id="rId4" location="b5"/>
    <hyperlink ref="H22" r:id="rId5"/>
    <hyperlink ref="H38" r:id="rId6"/>
    <hyperlink ref="H65" r:id="rId7"/>
    <hyperlink ref="H16" r:id="rId8"/>
    <hyperlink ref="H23" r:id="rId9"/>
    <hyperlink ref="H26" r:id="rId10"/>
    <hyperlink ref="H29" r:id="rId11"/>
    <hyperlink ref="H31" r:id="rId12"/>
    <hyperlink ref="H32" r:id="rId13" display="http://df35.ru/index.php?option=com_content&amp;view=section&amp;id=20"/>
    <hyperlink ref="H33" r:id="rId14"/>
    <hyperlink ref="H34" r:id="rId15"/>
    <hyperlink ref="H35" r:id="rId16" location="idMenu=1ov-murman.ru/index.php#idMenu=1" display="http://b4u.ghttp://b4u.gov-murman.ru/index.php#idMenu=1ov-murman.ru/index.php#idMenu=1"/>
    <hyperlink ref="H12" r:id="rId17"/>
    <hyperlink ref="H21" r:id="rId18"/>
    <hyperlink ref="H37" r:id="rId19"/>
    <hyperlink ref="H39" r:id="rId20"/>
    <hyperlink ref="H41" r:id="rId21"/>
    <hyperlink ref="H44" r:id="rId22"/>
    <hyperlink ref="H48" r:id="rId23"/>
    <hyperlink ref="H49" r:id="rId24"/>
    <hyperlink ref="H50" r:id="rId25"/>
    <hyperlink ref="H52" r:id="rId26"/>
    <hyperlink ref="H53" r:id="rId27"/>
    <hyperlink ref="H58" r:id="rId28"/>
    <hyperlink ref="H62" r:id="rId29"/>
    <hyperlink ref="H64" r:id="rId30" display="http://www.government-nnov.ru/?id=161736"/>
    <hyperlink ref="H69" r:id="rId31"/>
    <hyperlink ref="H11" r:id="rId32"/>
    <hyperlink ref="H79" r:id="rId33"/>
    <hyperlink ref="H83" r:id="rId34"/>
    <hyperlink ref="H89" r:id="rId35" display="http://open.findep.org/budget/index"/>
    <hyperlink ref="H98" r:id="rId36"/>
    <hyperlink ref="H102" r:id="rId37"/>
    <hyperlink ref="H18" r:id="rId38"/>
    <hyperlink ref="H17" r:id="rId39"/>
    <hyperlink ref="H56" r:id="rId40"/>
    <hyperlink ref="H67" r:id="rId41"/>
    <hyperlink ref="H14" r:id="rId42"/>
    <hyperlink ref="H15" r:id="rId43"/>
    <hyperlink ref="H25" r:id="rId44"/>
    <hyperlink ref="H36" r:id="rId45"/>
    <hyperlink ref="H43" r:id="rId46" display="http://www.minfinkubani.ru/budget_citizens/budget_brochure/budget_brochure_z.php"/>
    <hyperlink ref="H57" r:id="rId47"/>
    <hyperlink ref="H51" r:id="rId48"/>
    <hyperlink ref="H66" r:id="rId49"/>
    <hyperlink ref="H71" r:id="rId50"/>
    <hyperlink ref="H72" r:id="rId51" location="document_list" display="http://minfin.midural.ru/document/category/88 - document_list"/>
    <hyperlink ref="H76" r:id="rId52" display="http://www.yamalfin.ru/index.php?option=com_content&amp;view=category&amp;id=82&amp;Itemid=83"/>
    <hyperlink ref="H80" r:id="rId53" display="http://www.minfintuva.ru/15/16/page1859.html"/>
    <hyperlink ref="H82" r:id="rId54"/>
    <hyperlink ref="H84" r:id="rId55" display="http://minfin.krskstate.ru/openbudget/book"/>
    <hyperlink ref="H86" r:id="rId56"/>
    <hyperlink ref="H87" r:id="rId57"/>
    <hyperlink ref="H91" r:id="rId58"/>
    <hyperlink ref="H94" r:id="rId59"/>
    <hyperlink ref="H95" r:id="rId60"/>
    <hyperlink ref="H99" r:id="rId61"/>
    <hyperlink ref="H101" r:id="rId62"/>
    <hyperlink ref="H19" r:id="rId63"/>
    <hyperlink ref="H42" r:id="rId64"/>
    <hyperlink ref="H46" r:id="rId65"/>
    <hyperlink ref="H54" r:id="rId66"/>
    <hyperlink ref="H61" r:id="rId67"/>
    <hyperlink ref="H88" r:id="rId68" display="http://mf.omskportal.ru/ru/RegionalPublicAuthorities/executivelist/MF/otrasl3/razdel31/otrasl312015-2017/otrasl312015-2017-1-RED.html"/>
    <hyperlink ref="H75" r:id="rId69"/>
    <hyperlink ref="H60" r:id="rId70"/>
    <hyperlink ref="H24" r:id="rId71" display="http://portal.tverfin.ru/portal/Menu/Page/227"/>
  </hyperlinks>
  <pageMargins left="0.70866141732283472" right="0.70866141732283472" top="0.74803149606299213" bottom="0.74803149606299213" header="0.31496062992125984" footer="0.31496062992125984"/>
  <pageSetup paperSize="9" scale="65" fitToHeight="3" orientation="landscape" r:id="rId72"/>
  <headerFooter>
    <oddFooter>&amp;A&amp;RСтраница &amp;P</oddFooter>
  </headerFooter>
  <legacyDrawing r:id="rId7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1"/>
  <sheetViews>
    <sheetView view="pageBreakPreview" zoomScaleNormal="100" zoomScaleSheetLayoutView="100" workbookViewId="0">
      <pane xSplit="2" ySplit="9" topLeftCell="C16" activePane="bottomRight" state="frozen"/>
      <selection pane="topRight" activeCell="C1" sqref="C1"/>
      <selection pane="bottomLeft" activeCell="A10" sqref="A10"/>
      <selection pane="bottomRight" activeCell="G1" sqref="G1:G1048576"/>
    </sheetView>
  </sheetViews>
  <sheetFormatPr defaultColWidth="9.140625" defaultRowHeight="12.75" x14ac:dyDescent="0.2"/>
  <cols>
    <col min="1" max="1" width="3.42578125" style="50" customWidth="1"/>
    <col min="2" max="2" width="32.7109375" style="29" customWidth="1"/>
    <col min="3" max="3" width="20.42578125" style="29" customWidth="1"/>
    <col min="4" max="4" width="37.85546875" style="2" customWidth="1"/>
    <col min="5" max="5" width="10.5703125" style="2" customWidth="1"/>
    <col min="6" max="6" width="71.140625" style="2" customWidth="1"/>
    <col min="7" max="16384" width="9.140625" style="2"/>
  </cols>
  <sheetData>
    <row r="1" spans="1:6" ht="17.25" customHeight="1" x14ac:dyDescent="0.2">
      <c r="A1" s="15"/>
      <c r="B1" s="19" t="s">
        <v>292</v>
      </c>
      <c r="C1" s="19"/>
      <c r="D1" s="19"/>
      <c r="E1" s="20"/>
      <c r="F1" s="20"/>
    </row>
    <row r="2" spans="1:6" ht="19.5" customHeight="1" x14ac:dyDescent="0.2">
      <c r="A2" s="22"/>
      <c r="B2" s="93" t="s">
        <v>183</v>
      </c>
      <c r="C2" s="59"/>
      <c r="D2" s="59"/>
      <c r="E2" s="59"/>
      <c r="F2" s="59"/>
    </row>
    <row r="3" spans="1:6" s="29" customFormat="1" ht="25.5" customHeight="1" x14ac:dyDescent="0.25">
      <c r="A3" s="27"/>
      <c r="B3" s="135" t="str">
        <f>'Методика  (Раздел 3)'!B11</f>
        <v>В составе показателей прогноза социально-экономического развития необходимо представить фактические значения за 2013 год, оценку за 2014 год и прогноз на 2015 год и плановый период 2016 и 2017 годов. В числе показателей прогноза социально-экономического развития, как минимум, следует представлять такие показатели как: численность населения, валовый региональный продукт, индекс потребительских цен и т.п.</v>
      </c>
      <c r="C3" s="135"/>
      <c r="D3" s="135"/>
      <c r="E3" s="135"/>
      <c r="F3" s="135"/>
    </row>
    <row r="4" spans="1:6" ht="73.5" customHeight="1" x14ac:dyDescent="0.2">
      <c r="A4" s="136" t="s">
        <v>152</v>
      </c>
      <c r="B4" s="51" t="s">
        <v>0</v>
      </c>
      <c r="C4" s="144" t="s">
        <v>235</v>
      </c>
      <c r="D4" s="51" t="str">
        <f>'Методика  (Раздел 3)'!B10</f>
        <v>Представлены ли в «бюджете для граждан» показатели прогноза социально-экономического развития, на основе которых сформирован бюджет на 2015 год и плановый период 2016 и 2017 годов?</v>
      </c>
      <c r="E4" s="51" t="s">
        <v>102</v>
      </c>
      <c r="F4" s="144" t="s">
        <v>162</v>
      </c>
    </row>
    <row r="5" spans="1:6" ht="15.75" customHeight="1" x14ac:dyDescent="0.2">
      <c r="A5" s="137"/>
      <c r="B5" s="141" t="s">
        <v>160</v>
      </c>
      <c r="C5" s="145"/>
      <c r="D5" s="31" t="str">
        <f>'Методика  (Раздел 3)'!B12</f>
        <v xml:space="preserve">Да, представлены </v>
      </c>
      <c r="E5" s="139" t="s">
        <v>163</v>
      </c>
      <c r="F5" s="145"/>
    </row>
    <row r="6" spans="1:6" ht="15.75" customHeight="1" x14ac:dyDescent="0.2">
      <c r="A6" s="137"/>
      <c r="B6" s="142"/>
      <c r="C6" s="145"/>
      <c r="D6" s="52" t="str">
        <f>'Методика  (Раздел 3)'!B13</f>
        <v>Нет, не представлены</v>
      </c>
      <c r="E6" s="140"/>
      <c r="F6" s="145"/>
    </row>
    <row r="7" spans="1:6" ht="15.75" hidden="1" customHeight="1" x14ac:dyDescent="0.2">
      <c r="A7" s="138"/>
      <c r="B7" s="143"/>
      <c r="C7" s="63"/>
      <c r="D7" s="53"/>
      <c r="E7" s="54"/>
      <c r="F7" s="143"/>
    </row>
    <row r="8" spans="1:6" ht="15.75" hidden="1" customHeight="1" x14ac:dyDescent="0.2">
      <c r="A8" s="33"/>
      <c r="B8" s="52"/>
      <c r="C8" s="52"/>
      <c r="D8" s="53"/>
      <c r="E8" s="54"/>
      <c r="F8" s="31"/>
    </row>
    <row r="9" spans="1:6" s="32" customFormat="1" ht="15.95" customHeight="1" x14ac:dyDescent="0.2">
      <c r="A9" s="34"/>
      <c r="B9" s="75" t="s">
        <v>2</v>
      </c>
      <c r="C9" s="35"/>
      <c r="D9" s="44"/>
      <c r="E9" s="43"/>
      <c r="F9" s="36"/>
    </row>
    <row r="10" spans="1:6" ht="15.95" customHeight="1" x14ac:dyDescent="0.2">
      <c r="A10" s="38">
        <v>1</v>
      </c>
      <c r="B10" s="76" t="s">
        <v>3</v>
      </c>
      <c r="C10" s="51" t="str">
        <f>'Показатель 3.1'!C10</f>
        <v xml:space="preserve">Нет, не опубликован </v>
      </c>
      <c r="D10" s="39" t="s">
        <v>236</v>
      </c>
      <c r="E10" s="39">
        <f>IF(D10=D$5,'Методика  (Раздел 3)'!C$12,0)</f>
        <v>0</v>
      </c>
      <c r="F10" s="61" t="s">
        <v>94</v>
      </c>
    </row>
    <row r="11" spans="1:6" ht="15.95" customHeight="1" x14ac:dyDescent="0.2">
      <c r="A11" s="38">
        <v>2</v>
      </c>
      <c r="B11" s="76" t="s">
        <v>4</v>
      </c>
      <c r="C11" s="51" t="str">
        <f>'Показатель 3.1'!C11</f>
        <v xml:space="preserve">Да, опубликован </v>
      </c>
      <c r="D11" s="39" t="s">
        <v>128</v>
      </c>
      <c r="E11" s="39">
        <f>IF(D11=D$5,'Методика  (Раздел 3)'!C$12,0)</f>
        <v>2</v>
      </c>
      <c r="F11" s="61" t="s">
        <v>230</v>
      </c>
    </row>
    <row r="12" spans="1:6" ht="15.95" customHeight="1" x14ac:dyDescent="0.2">
      <c r="A12" s="38">
        <v>3</v>
      </c>
      <c r="B12" s="76" t="s">
        <v>5</v>
      </c>
      <c r="C12" s="51" t="str">
        <f>'Показатель 3.1'!C12</f>
        <v xml:space="preserve">Да, опубликован </v>
      </c>
      <c r="D12" s="39" t="s">
        <v>128</v>
      </c>
      <c r="E12" s="39">
        <f>IF(D12=D$5,'Методика  (Раздел 3)'!C$12,0)</f>
        <v>2</v>
      </c>
      <c r="F12" s="40" t="s">
        <v>104</v>
      </c>
    </row>
    <row r="13" spans="1:6" ht="15.95" customHeight="1" x14ac:dyDescent="0.2">
      <c r="A13" s="38">
        <v>4</v>
      </c>
      <c r="B13" s="76" t="s">
        <v>6</v>
      </c>
      <c r="C13" s="51" t="str">
        <f>'Показатель 3.1'!C13</f>
        <v xml:space="preserve">Да, опубликован </v>
      </c>
      <c r="D13" s="39" t="s">
        <v>128</v>
      </c>
      <c r="E13" s="39">
        <f>IF(D13=D$5,'Методика  (Раздел 3)'!C$12,0)</f>
        <v>2</v>
      </c>
      <c r="F13" s="40" t="s">
        <v>105</v>
      </c>
    </row>
    <row r="14" spans="1:6" ht="15.95" customHeight="1" x14ac:dyDescent="0.2">
      <c r="A14" s="38">
        <v>5</v>
      </c>
      <c r="B14" s="76" t="s">
        <v>7</v>
      </c>
      <c r="C14" s="51" t="str">
        <f>'Показатель 3.1'!C14</f>
        <v xml:space="preserve">Нет, не опубликован </v>
      </c>
      <c r="D14" s="39" t="s">
        <v>236</v>
      </c>
      <c r="E14" s="39">
        <f>IF(D14=D$5,'Методика  (Раздел 3)'!C$12,0)</f>
        <v>0</v>
      </c>
      <c r="F14" s="40" t="s">
        <v>243</v>
      </c>
    </row>
    <row r="15" spans="1:6" ht="15.95" customHeight="1" x14ac:dyDescent="0.2">
      <c r="A15" s="38">
        <v>6</v>
      </c>
      <c r="B15" s="76" t="s">
        <v>8</v>
      </c>
      <c r="C15" s="51" t="str">
        <f>'Показатель 3.1'!C15</f>
        <v xml:space="preserve">Нет, не опубликован </v>
      </c>
      <c r="D15" s="39" t="s">
        <v>236</v>
      </c>
      <c r="E15" s="39">
        <f>IF(D15=D$5,'Методика  (Раздел 3)'!C$12,0)</f>
        <v>0</v>
      </c>
      <c r="F15" s="40" t="s">
        <v>106</v>
      </c>
    </row>
    <row r="16" spans="1:6" ht="15.95" customHeight="1" x14ac:dyDescent="0.2">
      <c r="A16" s="38">
        <v>7</v>
      </c>
      <c r="B16" s="76" t="s">
        <v>9</v>
      </c>
      <c r="C16" s="51" t="str">
        <f>'Показатель 3.1'!C16</f>
        <v xml:space="preserve">Да, опубликован </v>
      </c>
      <c r="D16" s="39" t="s">
        <v>236</v>
      </c>
      <c r="E16" s="39">
        <f>IF(D16=D$5,'Методика  (Раздел 3)'!C$12,0)</f>
        <v>0</v>
      </c>
      <c r="F16" s="40" t="s">
        <v>107</v>
      </c>
    </row>
    <row r="17" spans="1:6" ht="15.95" customHeight="1" x14ac:dyDescent="0.2">
      <c r="A17" s="38">
        <v>8</v>
      </c>
      <c r="B17" s="76" t="s">
        <v>10</v>
      </c>
      <c r="C17" s="51" t="str">
        <f>'Показатель 3.1'!C17</f>
        <v xml:space="preserve">Да, опубликован </v>
      </c>
      <c r="D17" s="39" t="s">
        <v>236</v>
      </c>
      <c r="E17" s="39">
        <f>IF(D17=D$5,'Методика  (Раздел 3)'!C$12,0)</f>
        <v>0</v>
      </c>
      <c r="F17" s="61" t="s">
        <v>244</v>
      </c>
    </row>
    <row r="18" spans="1:6" ht="15.95" customHeight="1" x14ac:dyDescent="0.2">
      <c r="A18" s="38">
        <v>9</v>
      </c>
      <c r="B18" s="76" t="s">
        <v>11</v>
      </c>
      <c r="C18" s="51" t="str">
        <f>'Показатель 3.1'!C18</f>
        <v xml:space="preserve">Да, опубликован </v>
      </c>
      <c r="D18" s="39" t="s">
        <v>128</v>
      </c>
      <c r="E18" s="39">
        <f>IF(D18=D$5,'Методика  (Раздел 3)'!C$12,0)</f>
        <v>2</v>
      </c>
      <c r="F18" s="61" t="s">
        <v>245</v>
      </c>
    </row>
    <row r="19" spans="1:6" ht="15.95" customHeight="1" x14ac:dyDescent="0.2">
      <c r="A19" s="38">
        <v>10</v>
      </c>
      <c r="B19" s="76" t="s">
        <v>12</v>
      </c>
      <c r="C19" s="51" t="str">
        <f>'Показатель 3.1'!C19</f>
        <v xml:space="preserve">Да, опубликован </v>
      </c>
      <c r="D19" s="39" t="s">
        <v>128</v>
      </c>
      <c r="E19" s="39">
        <f>IF(D19=D$5,'Методика  (Раздел 3)'!C$12,0)</f>
        <v>2</v>
      </c>
      <c r="F19" s="40" t="s">
        <v>294</v>
      </c>
    </row>
    <row r="20" spans="1:6" ht="15.95" customHeight="1" x14ac:dyDescent="0.2">
      <c r="A20" s="38">
        <v>11</v>
      </c>
      <c r="B20" s="76" t="s">
        <v>13</v>
      </c>
      <c r="C20" s="51" t="str">
        <f>'Показатель 3.1'!C20</f>
        <v xml:space="preserve">Да, опубликован </v>
      </c>
      <c r="D20" s="39" t="s">
        <v>236</v>
      </c>
      <c r="E20" s="39">
        <f>IF(D20=D$5,'Методика  (Раздел 3)'!C$12,0)</f>
        <v>0</v>
      </c>
      <c r="F20" s="40" t="s">
        <v>187</v>
      </c>
    </row>
    <row r="21" spans="1:6" ht="15.95" customHeight="1" x14ac:dyDescent="0.2">
      <c r="A21" s="38">
        <v>12</v>
      </c>
      <c r="B21" s="76" t="s">
        <v>14</v>
      </c>
      <c r="C21" s="51" t="str">
        <f>'Показатель 3.1'!C21</f>
        <v xml:space="preserve">Да, опубликован </v>
      </c>
      <c r="D21" s="39" t="s">
        <v>236</v>
      </c>
      <c r="E21" s="39">
        <f>IF(D21=D$5,'Методика  (Раздел 3)'!C$12,0)</f>
        <v>0</v>
      </c>
      <c r="F21" s="40" t="s">
        <v>232</v>
      </c>
    </row>
    <row r="22" spans="1:6" ht="15.95" customHeight="1" x14ac:dyDescent="0.2">
      <c r="A22" s="38">
        <v>13</v>
      </c>
      <c r="B22" s="76" t="s">
        <v>15</v>
      </c>
      <c r="C22" s="51" t="str">
        <f>'Показатель 3.1'!C22</f>
        <v xml:space="preserve">Да, опубликован </v>
      </c>
      <c r="D22" s="39" t="s">
        <v>236</v>
      </c>
      <c r="E22" s="39">
        <f>IF(D22=D$5,'Методика  (Раздел 3)'!C$12,0)</f>
        <v>0</v>
      </c>
      <c r="F22" s="40" t="s">
        <v>188</v>
      </c>
    </row>
    <row r="23" spans="1:6" ht="15.95" customHeight="1" x14ac:dyDescent="0.2">
      <c r="A23" s="38">
        <v>14</v>
      </c>
      <c r="B23" s="76" t="s">
        <v>16</v>
      </c>
      <c r="C23" s="51" t="str">
        <f>'Показатель 3.1'!C23</f>
        <v xml:space="preserve">Да, опубликован </v>
      </c>
      <c r="D23" s="39" t="s">
        <v>128</v>
      </c>
      <c r="E23" s="39">
        <f>IF(D23=D$5,'Методика  (Раздел 3)'!C$12,0)</f>
        <v>2</v>
      </c>
      <c r="F23" s="40" t="s">
        <v>189</v>
      </c>
    </row>
    <row r="24" spans="1:6" ht="15.95" customHeight="1" x14ac:dyDescent="0.2">
      <c r="A24" s="38">
        <v>15</v>
      </c>
      <c r="B24" s="76" t="s">
        <v>17</v>
      </c>
      <c r="C24" s="51" t="str">
        <f>'Показатель 3.1'!C24</f>
        <v xml:space="preserve">Да, опубликован </v>
      </c>
      <c r="D24" s="39" t="s">
        <v>128</v>
      </c>
      <c r="E24" s="39">
        <f>IF(D24=D$5,'Методика  (Раздел 3)'!C$12,0)</f>
        <v>2</v>
      </c>
      <c r="F24" s="40" t="s">
        <v>380</v>
      </c>
    </row>
    <row r="25" spans="1:6" ht="15.95" customHeight="1" x14ac:dyDescent="0.25">
      <c r="A25" s="38">
        <v>16</v>
      </c>
      <c r="B25" s="76" t="s">
        <v>18</v>
      </c>
      <c r="C25" s="51" t="str">
        <f>'Показатель 3.1'!C25</f>
        <v xml:space="preserve">Да, опубликован </v>
      </c>
      <c r="D25" s="39" t="s">
        <v>128</v>
      </c>
      <c r="E25" s="39">
        <f>IF(D25=D$5,'Методика  (Раздел 3)'!C$12,0)</f>
        <v>2</v>
      </c>
      <c r="F25" s="86" t="s">
        <v>246</v>
      </c>
    </row>
    <row r="26" spans="1:6" ht="15.95" customHeight="1" x14ac:dyDescent="0.2">
      <c r="A26" s="38">
        <v>17</v>
      </c>
      <c r="B26" s="76" t="s">
        <v>19</v>
      </c>
      <c r="C26" s="51" t="str">
        <f>'Показатель 3.1'!C26</f>
        <v xml:space="preserve">Да, опубликован </v>
      </c>
      <c r="D26" s="39" t="s">
        <v>236</v>
      </c>
      <c r="E26" s="39">
        <f>IF(D26=D$5,'Методика  (Раздел 3)'!C$12,0)</f>
        <v>0</v>
      </c>
      <c r="F26" s="61" t="s">
        <v>295</v>
      </c>
    </row>
    <row r="27" spans="1:6" ht="15.95" customHeight="1" x14ac:dyDescent="0.25">
      <c r="A27" s="38">
        <v>18</v>
      </c>
      <c r="B27" s="76" t="s">
        <v>20</v>
      </c>
      <c r="C27" s="51" t="str">
        <f>'Показатель 3.1'!C27</f>
        <v xml:space="preserve">Да, опубликован </v>
      </c>
      <c r="D27" s="39" t="s">
        <v>128</v>
      </c>
      <c r="E27" s="39">
        <f>IF(D27=D$5,'Методика  (Раздел 3)'!C$12,0)</f>
        <v>2</v>
      </c>
      <c r="F27" s="86" t="s">
        <v>277</v>
      </c>
    </row>
    <row r="28" spans="1:6" s="32" customFormat="1" ht="15.95" customHeight="1" x14ac:dyDescent="0.2">
      <c r="A28" s="34"/>
      <c r="B28" s="75" t="s">
        <v>21</v>
      </c>
      <c r="C28" s="48"/>
      <c r="D28" s="43"/>
      <c r="E28" s="43"/>
      <c r="F28" s="43"/>
    </row>
    <row r="29" spans="1:6" ht="15.95" customHeight="1" x14ac:dyDescent="0.2">
      <c r="A29" s="38">
        <v>19</v>
      </c>
      <c r="B29" s="76" t="s">
        <v>22</v>
      </c>
      <c r="C29" s="51" t="str">
        <f>'Показатель 3.1'!C29</f>
        <v xml:space="preserve">Да, опубликован </v>
      </c>
      <c r="D29" s="39" t="s">
        <v>236</v>
      </c>
      <c r="E29" s="39">
        <f>IF(D29=D$5,'Методика  (Раздел 3)'!C$12,0)</f>
        <v>0</v>
      </c>
      <c r="F29" s="61" t="s">
        <v>247</v>
      </c>
    </row>
    <row r="30" spans="1:6" ht="15.95" customHeight="1" x14ac:dyDescent="0.2">
      <c r="A30" s="38">
        <v>20</v>
      </c>
      <c r="B30" s="76" t="s">
        <v>23</v>
      </c>
      <c r="C30" s="51" t="str">
        <f>'Показатель 3.1'!C30</f>
        <v xml:space="preserve">Да, опубликован </v>
      </c>
      <c r="D30" s="39" t="s">
        <v>128</v>
      </c>
      <c r="E30" s="39">
        <f>IF(D30=D$5,'Методика  (Раздел 3)'!C$12,0)</f>
        <v>2</v>
      </c>
      <c r="F30" s="61" t="s">
        <v>248</v>
      </c>
    </row>
    <row r="31" spans="1:6" ht="15.95" customHeight="1" x14ac:dyDescent="0.2">
      <c r="A31" s="38">
        <v>21</v>
      </c>
      <c r="B31" s="76" t="s">
        <v>24</v>
      </c>
      <c r="C31" s="51" t="str">
        <f>'Показатель 3.1'!C31</f>
        <v xml:space="preserve">Да, опубликован </v>
      </c>
      <c r="D31" s="39" t="s">
        <v>128</v>
      </c>
      <c r="E31" s="39">
        <f>IF(D31=D$5,'Методика  (Раздел 3)'!C$12,0)</f>
        <v>2</v>
      </c>
      <c r="F31" s="40" t="s">
        <v>198</v>
      </c>
    </row>
    <row r="32" spans="1:6" ht="15.95" customHeight="1" x14ac:dyDescent="0.2">
      <c r="A32" s="38">
        <v>22</v>
      </c>
      <c r="B32" s="76" t="s">
        <v>25</v>
      </c>
      <c r="C32" s="51" t="str">
        <f>'Показатель 3.1'!C32</f>
        <v xml:space="preserve">Да, опубликован </v>
      </c>
      <c r="D32" s="39" t="s">
        <v>128</v>
      </c>
      <c r="E32" s="39">
        <f>IF(D32=D$5,'Методика  (Раздел 3)'!C$12,0)</f>
        <v>2</v>
      </c>
      <c r="F32" s="61" t="s">
        <v>296</v>
      </c>
    </row>
    <row r="33" spans="1:6" ht="15.95" customHeight="1" x14ac:dyDescent="0.2">
      <c r="A33" s="38">
        <v>23</v>
      </c>
      <c r="B33" s="76" t="s">
        <v>26</v>
      </c>
      <c r="C33" s="51" t="str">
        <f>'Показатель 3.1'!C33</f>
        <v xml:space="preserve">Да, опубликован </v>
      </c>
      <c r="D33" s="39" t="s">
        <v>236</v>
      </c>
      <c r="E33" s="39">
        <f>IF(D33=D$5,'Методика  (Раздел 3)'!C$12,0)</f>
        <v>0</v>
      </c>
      <c r="F33" s="61" t="s">
        <v>96</v>
      </c>
    </row>
    <row r="34" spans="1:6" ht="15.95" customHeight="1" x14ac:dyDescent="0.2">
      <c r="A34" s="38">
        <v>24</v>
      </c>
      <c r="B34" s="76" t="s">
        <v>27</v>
      </c>
      <c r="C34" s="51" t="str">
        <f>'Показатель 3.1'!C34</f>
        <v xml:space="preserve">Да, опубликован </v>
      </c>
      <c r="D34" s="39" t="s">
        <v>236</v>
      </c>
      <c r="E34" s="39">
        <f>IF(D34=D$5,'Методика  (Раздел 3)'!C$12,0)</f>
        <v>0</v>
      </c>
      <c r="F34" s="40" t="s">
        <v>193</v>
      </c>
    </row>
    <row r="35" spans="1:6" ht="15.95" customHeight="1" x14ac:dyDescent="0.2">
      <c r="A35" s="38">
        <v>25</v>
      </c>
      <c r="B35" s="76" t="s">
        <v>28</v>
      </c>
      <c r="C35" s="51" t="str">
        <f>'Показатель 3.1'!C35</f>
        <v xml:space="preserve">Да, опубликован </v>
      </c>
      <c r="D35" s="39" t="s">
        <v>128</v>
      </c>
      <c r="E35" s="39">
        <f>IF(D35=D$5,'Методика  (Раздел 3)'!C$12,0)</f>
        <v>2</v>
      </c>
      <c r="F35" s="61" t="s">
        <v>103</v>
      </c>
    </row>
    <row r="36" spans="1:6" ht="15.95" customHeight="1" x14ac:dyDescent="0.2">
      <c r="A36" s="38">
        <v>26</v>
      </c>
      <c r="B36" s="76" t="s">
        <v>29</v>
      </c>
      <c r="C36" s="51" t="str">
        <f>'Показатель 3.1'!C36</f>
        <v xml:space="preserve">Да, опубликован </v>
      </c>
      <c r="D36" s="39" t="s">
        <v>128</v>
      </c>
      <c r="E36" s="39">
        <f>IF(D36=D$5,'Методика  (Раздел 3)'!C$12,0)</f>
        <v>2</v>
      </c>
      <c r="F36" s="61" t="s">
        <v>249</v>
      </c>
    </row>
    <row r="37" spans="1:6" ht="15.95" customHeight="1" x14ac:dyDescent="0.2">
      <c r="A37" s="38">
        <v>27</v>
      </c>
      <c r="B37" s="76" t="s">
        <v>30</v>
      </c>
      <c r="C37" s="51" t="str">
        <f>'Показатель 3.1'!C37</f>
        <v xml:space="preserve">Да, опубликован </v>
      </c>
      <c r="D37" s="39" t="s">
        <v>236</v>
      </c>
      <c r="E37" s="39">
        <f>IF(D37=D$5,'Методика  (Раздел 3)'!C$12,0)</f>
        <v>0</v>
      </c>
      <c r="F37" s="61" t="s">
        <v>233</v>
      </c>
    </row>
    <row r="38" spans="1:6" ht="15.95" customHeight="1" x14ac:dyDescent="0.2">
      <c r="A38" s="38">
        <v>28</v>
      </c>
      <c r="B38" s="76" t="s">
        <v>31</v>
      </c>
      <c r="C38" s="51" t="str">
        <f>'Показатель 3.1'!C38</f>
        <v xml:space="preserve">Да, опубликован </v>
      </c>
      <c r="D38" s="39" t="s">
        <v>128</v>
      </c>
      <c r="E38" s="39">
        <f>IF(D38=D$5,'Методика  (Раздел 3)'!C$12,0)</f>
        <v>2</v>
      </c>
      <c r="F38" s="40" t="s">
        <v>307</v>
      </c>
    </row>
    <row r="39" spans="1:6" ht="15.95" customHeight="1" x14ac:dyDescent="0.2">
      <c r="A39" s="38">
        <v>29</v>
      </c>
      <c r="B39" s="76" t="s">
        <v>32</v>
      </c>
      <c r="C39" s="51" t="str">
        <f>'Показатель 3.1'!C39</f>
        <v xml:space="preserve">Нет, не опубликован </v>
      </c>
      <c r="D39" s="39" t="s">
        <v>236</v>
      </c>
      <c r="E39" s="39">
        <f>IF(D39=D$5,'Методика  (Раздел 3)'!C$12,0)</f>
        <v>0</v>
      </c>
      <c r="F39" s="40" t="s">
        <v>250</v>
      </c>
    </row>
    <row r="40" spans="1:6" s="32" customFormat="1" ht="15.95" customHeight="1" x14ac:dyDescent="0.2">
      <c r="A40" s="34"/>
      <c r="B40" s="75" t="s">
        <v>33</v>
      </c>
      <c r="C40" s="43"/>
      <c r="D40" s="43"/>
      <c r="E40" s="43"/>
      <c r="F40" s="43"/>
    </row>
    <row r="41" spans="1:6" ht="15.95" customHeight="1" x14ac:dyDescent="0.2">
      <c r="A41" s="46">
        <v>30</v>
      </c>
      <c r="B41" s="76" t="s">
        <v>34</v>
      </c>
      <c r="C41" s="51" t="str">
        <f>'Показатель 3.1'!C41</f>
        <v xml:space="preserve">Да, опубликован </v>
      </c>
      <c r="D41" s="39" t="s">
        <v>128</v>
      </c>
      <c r="E41" s="39">
        <f>IF(D41=D$5,'Методика  (Раздел 3)'!C$12,0)</f>
        <v>2</v>
      </c>
      <c r="F41" s="61" t="s">
        <v>122</v>
      </c>
    </row>
    <row r="42" spans="1:6" ht="15.95" customHeight="1" x14ac:dyDescent="0.2">
      <c r="A42" s="46">
        <v>31</v>
      </c>
      <c r="B42" s="76" t="s">
        <v>35</v>
      </c>
      <c r="C42" s="51" t="str">
        <f>'Показатель 3.1'!C42</f>
        <v xml:space="preserve">Да, опубликован </v>
      </c>
      <c r="D42" s="39" t="s">
        <v>128</v>
      </c>
      <c r="E42" s="39">
        <f>IF(D42=D$5,'Методика  (Раздел 3)'!C$12,0)</f>
        <v>2</v>
      </c>
      <c r="F42" s="61" t="s">
        <v>309</v>
      </c>
    </row>
    <row r="43" spans="1:6" ht="15.95" customHeight="1" x14ac:dyDescent="0.25">
      <c r="A43" s="46">
        <v>32</v>
      </c>
      <c r="B43" s="76" t="s">
        <v>36</v>
      </c>
      <c r="C43" s="51" t="str">
        <f>'Показатель 3.1'!C43</f>
        <v xml:space="preserve">Да, опубликован </v>
      </c>
      <c r="D43" s="39" t="s">
        <v>128</v>
      </c>
      <c r="E43" s="39">
        <f>IF(D43=D$5,'Методика  (Раздел 3)'!C$12,0)</f>
        <v>2</v>
      </c>
      <c r="F43" s="86" t="s">
        <v>281</v>
      </c>
    </row>
    <row r="44" spans="1:6" ht="15.95" customHeight="1" x14ac:dyDescent="0.2">
      <c r="A44" s="46">
        <v>33</v>
      </c>
      <c r="B44" s="76" t="s">
        <v>37</v>
      </c>
      <c r="C44" s="51" t="str">
        <f>'Показатель 3.1'!C44</f>
        <v xml:space="preserve">Да, опубликован </v>
      </c>
      <c r="D44" s="39" t="s">
        <v>128</v>
      </c>
      <c r="E44" s="39">
        <f>IF(D44=D$5,'Методика  (Раздел 3)'!C$12,0)</f>
        <v>2</v>
      </c>
      <c r="F44" s="61" t="s">
        <v>115</v>
      </c>
    </row>
    <row r="45" spans="1:6" ht="15.95" customHeight="1" x14ac:dyDescent="0.2">
      <c r="A45" s="46">
        <v>34</v>
      </c>
      <c r="B45" s="76" t="s">
        <v>38</v>
      </c>
      <c r="C45" s="51" t="str">
        <f>'Показатель 3.1'!C45</f>
        <v xml:space="preserve">Да, опубликован </v>
      </c>
      <c r="D45" s="39" t="s">
        <v>236</v>
      </c>
      <c r="E45" s="39">
        <f>IF(D45=D$5,'Методика  (Раздел 3)'!C$12,0)</f>
        <v>0</v>
      </c>
      <c r="F45" s="61" t="s">
        <v>310</v>
      </c>
    </row>
    <row r="46" spans="1:6" ht="15.95" customHeight="1" x14ac:dyDescent="0.2">
      <c r="A46" s="46">
        <v>35</v>
      </c>
      <c r="B46" s="76" t="s">
        <v>39</v>
      </c>
      <c r="C46" s="51" t="str">
        <f>'Показатель 3.1'!C46</f>
        <v xml:space="preserve">Да, опубликован </v>
      </c>
      <c r="D46" s="39" t="s">
        <v>236</v>
      </c>
      <c r="E46" s="39">
        <f>IF(D46=D$5,'Методика  (Раздел 3)'!C$12,0)</f>
        <v>0</v>
      </c>
      <c r="F46" s="61" t="s">
        <v>282</v>
      </c>
    </row>
    <row r="47" spans="1:6" s="32" customFormat="1" ht="15.95" customHeight="1" x14ac:dyDescent="0.2">
      <c r="A47" s="34"/>
      <c r="B47" s="75" t="s">
        <v>40</v>
      </c>
      <c r="C47" s="48"/>
      <c r="D47" s="43"/>
      <c r="E47" s="43"/>
      <c r="F47" s="43"/>
    </row>
    <row r="48" spans="1:6" ht="15.95" customHeight="1" x14ac:dyDescent="0.2">
      <c r="A48" s="38">
        <v>36</v>
      </c>
      <c r="B48" s="76" t="s">
        <v>41</v>
      </c>
      <c r="C48" s="51" t="str">
        <f>'Показатель 3.1'!C48</f>
        <v xml:space="preserve">Да, опубликован </v>
      </c>
      <c r="D48" s="39" t="s">
        <v>236</v>
      </c>
      <c r="E48" s="39">
        <f>IF(D48=D$5,'Методика  (Раздел 3)'!C$12,0)</f>
        <v>0</v>
      </c>
      <c r="F48" s="61" t="s">
        <v>251</v>
      </c>
    </row>
    <row r="49" spans="1:6" ht="15.95" customHeight="1" x14ac:dyDescent="0.2">
      <c r="A49" s="38">
        <v>37</v>
      </c>
      <c r="B49" s="76" t="s">
        <v>42</v>
      </c>
      <c r="C49" s="51" t="str">
        <f>'Показатель 3.1'!C49</f>
        <v xml:space="preserve">Нет, не опубликован </v>
      </c>
      <c r="D49" s="39" t="s">
        <v>236</v>
      </c>
      <c r="E49" s="39">
        <f>IF(D49=D$5,'Методика  (Раздел 3)'!C$12,0)</f>
        <v>0</v>
      </c>
      <c r="F49" s="61" t="s">
        <v>201</v>
      </c>
    </row>
    <row r="50" spans="1:6" ht="15.95" customHeight="1" x14ac:dyDescent="0.2">
      <c r="A50" s="38">
        <v>38</v>
      </c>
      <c r="B50" s="76" t="s">
        <v>43</v>
      </c>
      <c r="C50" s="51" t="str">
        <f>'Показатель 3.1'!C50</f>
        <v xml:space="preserve">Нет, не опубликован </v>
      </c>
      <c r="D50" s="39" t="s">
        <v>236</v>
      </c>
      <c r="E50" s="39">
        <f>IF(D50=D$5,'Методика  (Раздел 3)'!C$12,0)</f>
        <v>0</v>
      </c>
      <c r="F50" s="61" t="s">
        <v>234</v>
      </c>
    </row>
    <row r="51" spans="1:6" ht="15.95" customHeight="1" x14ac:dyDescent="0.2">
      <c r="A51" s="38">
        <v>39</v>
      </c>
      <c r="B51" s="76" t="s">
        <v>44</v>
      </c>
      <c r="C51" s="51" t="str">
        <f>'Показатель 3.1'!C51</f>
        <v xml:space="preserve">Да, опубликован </v>
      </c>
      <c r="D51" s="39" t="s">
        <v>236</v>
      </c>
      <c r="E51" s="39">
        <f>IF(D51=D$5,'Методика  (Раздел 3)'!C$12,0)</f>
        <v>0</v>
      </c>
      <c r="F51" s="61" t="s">
        <v>313</v>
      </c>
    </row>
    <row r="52" spans="1:6" ht="15.95" customHeight="1" x14ac:dyDescent="0.2">
      <c r="A52" s="38">
        <v>40</v>
      </c>
      <c r="B52" s="76" t="s">
        <v>45</v>
      </c>
      <c r="C52" s="51" t="str">
        <f>'Показатель 3.1'!C52</f>
        <v xml:space="preserve">Да, опубликован </v>
      </c>
      <c r="D52" s="39" t="s">
        <v>236</v>
      </c>
      <c r="E52" s="39">
        <f>IF(D52=D$5,'Методика  (Раздел 3)'!C$12,0)</f>
        <v>0</v>
      </c>
      <c r="F52" s="61" t="s">
        <v>116</v>
      </c>
    </row>
    <row r="53" spans="1:6" ht="15.95" customHeight="1" x14ac:dyDescent="0.2">
      <c r="A53" s="38">
        <v>41</v>
      </c>
      <c r="B53" s="76" t="s">
        <v>46</v>
      </c>
      <c r="C53" s="51" t="str">
        <f>'Показатель 3.1'!C53</f>
        <v xml:space="preserve">Нет, не опубликован </v>
      </c>
      <c r="D53" s="39" t="s">
        <v>236</v>
      </c>
      <c r="E53" s="39">
        <f>IF(D53=D$5,'Методика  (Раздел 3)'!C$12,0)</f>
        <v>0</v>
      </c>
      <c r="F53" s="61" t="s">
        <v>202</v>
      </c>
    </row>
    <row r="54" spans="1:6" ht="15.95" customHeight="1" x14ac:dyDescent="0.25">
      <c r="A54" s="38">
        <v>42</v>
      </c>
      <c r="B54" s="76" t="s">
        <v>47</v>
      </c>
      <c r="C54" s="51" t="str">
        <f>'Показатель 3.1'!C54</f>
        <v xml:space="preserve">Да, опубликован </v>
      </c>
      <c r="D54" s="39" t="s">
        <v>236</v>
      </c>
      <c r="E54" s="39">
        <f>IF(D54=D$5,'Методика  (Раздел 3)'!C$12,0)</f>
        <v>0</v>
      </c>
      <c r="F54" s="86" t="s">
        <v>315</v>
      </c>
    </row>
    <row r="55" spans="1:6" s="32" customFormat="1" ht="15.95" customHeight="1" x14ac:dyDescent="0.2">
      <c r="A55" s="34"/>
      <c r="B55" s="75" t="s">
        <v>48</v>
      </c>
      <c r="C55" s="48"/>
      <c r="D55" s="43"/>
      <c r="E55" s="43"/>
      <c r="F55" s="43"/>
    </row>
    <row r="56" spans="1:6" ht="15.95" customHeight="1" x14ac:dyDescent="0.2">
      <c r="A56" s="38">
        <v>43</v>
      </c>
      <c r="B56" s="76" t="s">
        <v>49</v>
      </c>
      <c r="C56" s="51" t="str">
        <f>'Показатель 3.1'!C56</f>
        <v xml:space="preserve">Да, опубликован </v>
      </c>
      <c r="D56" s="39" t="s">
        <v>128</v>
      </c>
      <c r="E56" s="39">
        <f>IF(D56=D$5,'Методика  (Раздел 3)'!C$12,0)</f>
        <v>2</v>
      </c>
      <c r="F56" s="61" t="s">
        <v>316</v>
      </c>
    </row>
    <row r="57" spans="1:6" ht="15.95" customHeight="1" x14ac:dyDescent="0.2">
      <c r="A57" s="38">
        <v>44</v>
      </c>
      <c r="B57" s="76" t="s">
        <v>50</v>
      </c>
      <c r="C57" s="51" t="str">
        <f>'Показатель 3.1'!C57</f>
        <v xml:space="preserve">Да, опубликован </v>
      </c>
      <c r="D57" s="39" t="s">
        <v>236</v>
      </c>
      <c r="E57" s="39">
        <f>IF(D57=D$5,'Методика  (Раздел 3)'!C$12,0)</f>
        <v>0</v>
      </c>
      <c r="F57" s="61" t="s">
        <v>203</v>
      </c>
    </row>
    <row r="58" spans="1:6" ht="15.95" customHeight="1" x14ac:dyDescent="0.2">
      <c r="A58" s="38">
        <v>45</v>
      </c>
      <c r="B58" s="76" t="s">
        <v>51</v>
      </c>
      <c r="C58" s="51" t="str">
        <f>'Показатель 3.1'!C58</f>
        <v xml:space="preserve">Да, опубликован </v>
      </c>
      <c r="D58" s="39" t="s">
        <v>236</v>
      </c>
      <c r="E58" s="39">
        <f>IF(D58=D$5,'Методика  (Раздел 3)'!C$12,0)</f>
        <v>0</v>
      </c>
      <c r="F58" s="61" t="s">
        <v>204</v>
      </c>
    </row>
    <row r="59" spans="1:6" ht="15.95" customHeight="1" x14ac:dyDescent="0.2">
      <c r="A59" s="38">
        <v>46</v>
      </c>
      <c r="B59" s="76" t="s">
        <v>52</v>
      </c>
      <c r="C59" s="51" t="str">
        <f>'Показатель 3.1'!C59</f>
        <v xml:space="preserve">Нет, не опубликован </v>
      </c>
      <c r="D59" s="39" t="s">
        <v>236</v>
      </c>
      <c r="E59" s="39">
        <f>IF(D59=D$5,'Методика  (Раздел 3)'!C$12,0)</f>
        <v>0</v>
      </c>
      <c r="F59" s="61" t="s">
        <v>117</v>
      </c>
    </row>
    <row r="60" spans="1:6" ht="15.95" customHeight="1" x14ac:dyDescent="0.2">
      <c r="A60" s="38">
        <v>47</v>
      </c>
      <c r="B60" s="76" t="s">
        <v>53</v>
      </c>
      <c r="C60" s="51" t="str">
        <f>'Показатель 3.1'!C60</f>
        <v xml:space="preserve">Да, опубликован </v>
      </c>
      <c r="D60" s="39" t="s">
        <v>128</v>
      </c>
      <c r="E60" s="39">
        <f>IF(D60=D$5,'Методика  (Раздел 3)'!C$12,0)</f>
        <v>2</v>
      </c>
      <c r="F60" s="61" t="s">
        <v>318</v>
      </c>
    </row>
    <row r="61" spans="1:6" ht="15.95" customHeight="1" x14ac:dyDescent="0.25">
      <c r="A61" s="38">
        <v>48</v>
      </c>
      <c r="B61" s="76" t="s">
        <v>54</v>
      </c>
      <c r="C61" s="51" t="str">
        <f>'Показатель 3.1'!C61</f>
        <v xml:space="preserve">Да, опубликован </v>
      </c>
      <c r="D61" s="39" t="s">
        <v>236</v>
      </c>
      <c r="E61" s="39">
        <f>IF(D61=D$5,'Методика  (Раздел 3)'!C$12,0)</f>
        <v>0</v>
      </c>
      <c r="F61" s="109" t="s">
        <v>391</v>
      </c>
    </row>
    <row r="62" spans="1:6" ht="15.95" customHeight="1" x14ac:dyDescent="0.2">
      <c r="A62" s="38">
        <v>49</v>
      </c>
      <c r="B62" s="76" t="s">
        <v>55</v>
      </c>
      <c r="C62" s="51" t="str">
        <f>'Показатель 3.1'!C62</f>
        <v xml:space="preserve">Да, опубликован </v>
      </c>
      <c r="D62" s="39" t="s">
        <v>128</v>
      </c>
      <c r="E62" s="39">
        <f>IF(D62=D$5,'Методика  (Раздел 3)'!C$12,0)</f>
        <v>2</v>
      </c>
      <c r="F62" s="61" t="s">
        <v>321</v>
      </c>
    </row>
    <row r="63" spans="1:6" ht="15.95" customHeight="1" x14ac:dyDescent="0.2">
      <c r="A63" s="38">
        <v>50</v>
      </c>
      <c r="B63" s="76" t="s">
        <v>56</v>
      </c>
      <c r="C63" s="51" t="str">
        <f>'Показатель 3.1'!C63</f>
        <v xml:space="preserve">Да, опубликован </v>
      </c>
      <c r="D63" s="39" t="s">
        <v>236</v>
      </c>
      <c r="E63" s="39">
        <f>IF(D63=D$5,'Методика  (Раздел 3)'!C$12,0)</f>
        <v>0</v>
      </c>
      <c r="F63" s="61" t="s">
        <v>206</v>
      </c>
    </row>
    <row r="64" spans="1:6" ht="15.95" customHeight="1" x14ac:dyDescent="0.2">
      <c r="A64" s="38">
        <v>51</v>
      </c>
      <c r="B64" s="76" t="s">
        <v>57</v>
      </c>
      <c r="C64" s="51" t="str">
        <f>'Показатель 3.1'!C64</f>
        <v xml:space="preserve">Да, опубликован </v>
      </c>
      <c r="D64" s="39" t="s">
        <v>236</v>
      </c>
      <c r="E64" s="39">
        <f>IF(D64=D$5,'Методика  (Раздел 3)'!C$12,0)</f>
        <v>0</v>
      </c>
      <c r="F64" s="61" t="s">
        <v>326</v>
      </c>
    </row>
    <row r="65" spans="1:6" ht="15.95" customHeight="1" x14ac:dyDescent="0.2">
      <c r="A65" s="38">
        <v>52</v>
      </c>
      <c r="B65" s="76" t="s">
        <v>58</v>
      </c>
      <c r="C65" s="51" t="str">
        <f>'Показатель 3.1'!C65</f>
        <v xml:space="preserve">Да, опубликован </v>
      </c>
      <c r="D65" s="39" t="s">
        <v>128</v>
      </c>
      <c r="E65" s="39">
        <f>IF(D65=D$5,'Методика  (Раздел 3)'!C$12,0)</f>
        <v>2</v>
      </c>
      <c r="F65" s="40" t="s">
        <v>208</v>
      </c>
    </row>
    <row r="66" spans="1:6" ht="15.95" customHeight="1" x14ac:dyDescent="0.2">
      <c r="A66" s="38">
        <v>53</v>
      </c>
      <c r="B66" s="76" t="s">
        <v>59</v>
      </c>
      <c r="C66" s="51" t="str">
        <f>'Показатель 3.1'!C66</f>
        <v xml:space="preserve">Да, опубликован </v>
      </c>
      <c r="D66" s="39" t="s">
        <v>236</v>
      </c>
      <c r="E66" s="39">
        <f>IF(D66=D$5,'Методика  (Раздел 3)'!C$12,0)</f>
        <v>0</v>
      </c>
      <c r="F66" s="61" t="s">
        <v>329</v>
      </c>
    </row>
    <row r="67" spans="1:6" ht="15.95" customHeight="1" x14ac:dyDescent="0.2">
      <c r="A67" s="38">
        <v>54</v>
      </c>
      <c r="B67" s="76" t="s">
        <v>60</v>
      </c>
      <c r="C67" s="51" t="str">
        <f>'Показатель 3.1'!C67</f>
        <v xml:space="preserve">Да, опубликован </v>
      </c>
      <c r="D67" s="39" t="s">
        <v>236</v>
      </c>
      <c r="E67" s="39">
        <f>IF(D67=D$5,'Методика  (Раздел 3)'!C$12,0)</f>
        <v>0</v>
      </c>
      <c r="F67" s="61" t="s">
        <v>210</v>
      </c>
    </row>
    <row r="68" spans="1:6" ht="15.95" customHeight="1" x14ac:dyDescent="0.2">
      <c r="A68" s="38">
        <v>55</v>
      </c>
      <c r="B68" s="76" t="s">
        <v>61</v>
      </c>
      <c r="C68" s="51" t="str">
        <f>'Показатель 3.1'!C68</f>
        <v xml:space="preserve">Да, опубликован </v>
      </c>
      <c r="D68" s="39" t="s">
        <v>236</v>
      </c>
      <c r="E68" s="39">
        <f>IF(D68=D$5,'Методика  (Раздел 3)'!C$12,0)</f>
        <v>0</v>
      </c>
      <c r="F68" s="61" t="s">
        <v>331</v>
      </c>
    </row>
    <row r="69" spans="1:6" ht="15.95" customHeight="1" x14ac:dyDescent="0.2">
      <c r="A69" s="38">
        <v>56</v>
      </c>
      <c r="B69" s="76" t="s">
        <v>62</v>
      </c>
      <c r="C69" s="51" t="str">
        <f>'Показатель 3.1'!C69</f>
        <v xml:space="preserve">Да, опубликован </v>
      </c>
      <c r="D69" s="39" t="s">
        <v>128</v>
      </c>
      <c r="E69" s="39">
        <f>IF(D69=D$5,'Методика  (Раздел 3)'!C$12,0)</f>
        <v>2</v>
      </c>
      <c r="F69" s="61" t="s">
        <v>211</v>
      </c>
    </row>
    <row r="70" spans="1:6" s="32" customFormat="1" ht="15.95" customHeight="1" x14ac:dyDescent="0.2">
      <c r="A70" s="34"/>
      <c r="B70" s="75" t="s">
        <v>63</v>
      </c>
      <c r="C70" s="48"/>
      <c r="D70" s="43"/>
      <c r="E70" s="43"/>
      <c r="F70" s="43"/>
    </row>
    <row r="71" spans="1:6" ht="15.95" customHeight="1" x14ac:dyDescent="0.2">
      <c r="A71" s="38">
        <v>57</v>
      </c>
      <c r="B71" s="76" t="s">
        <v>64</v>
      </c>
      <c r="C71" s="51" t="str">
        <f>'Показатель 3.1'!C71</f>
        <v xml:space="preserve">Да, опубликован </v>
      </c>
      <c r="D71" s="39" t="s">
        <v>236</v>
      </c>
      <c r="E71" s="39">
        <f>IF(D71=D$5,'Методика  (Раздел 3)'!C$12,0)</f>
        <v>0</v>
      </c>
      <c r="F71" s="61" t="s">
        <v>213</v>
      </c>
    </row>
    <row r="72" spans="1:6" ht="15.95" customHeight="1" x14ac:dyDescent="0.2">
      <c r="A72" s="38">
        <v>58</v>
      </c>
      <c r="B72" s="76" t="s">
        <v>65</v>
      </c>
      <c r="C72" s="51" t="str">
        <f>'Показатель 3.1'!C72</f>
        <v xml:space="preserve">Да, опубликован </v>
      </c>
      <c r="D72" s="39" t="s">
        <v>236</v>
      </c>
      <c r="E72" s="39">
        <f>IF(D72=D$5,'Методика  (Раздел 3)'!C$12,0)</f>
        <v>0</v>
      </c>
      <c r="F72" s="61" t="s">
        <v>214</v>
      </c>
    </row>
    <row r="73" spans="1:6" ht="15.95" customHeight="1" x14ac:dyDescent="0.2">
      <c r="A73" s="38">
        <v>59</v>
      </c>
      <c r="B73" s="76" t="s">
        <v>66</v>
      </c>
      <c r="C73" s="51" t="str">
        <f>'Показатель 3.1'!C73</f>
        <v xml:space="preserve">Да, опубликован </v>
      </c>
      <c r="D73" s="39" t="s">
        <v>236</v>
      </c>
      <c r="E73" s="39">
        <f>IF(D73=D$5,'Методика  (Раздел 3)'!C$12,0)</f>
        <v>0</v>
      </c>
      <c r="F73" s="61" t="s">
        <v>215</v>
      </c>
    </row>
    <row r="74" spans="1:6" ht="15.95" customHeight="1" x14ac:dyDescent="0.2">
      <c r="A74" s="38">
        <v>60</v>
      </c>
      <c r="B74" s="76" t="s">
        <v>67</v>
      </c>
      <c r="C74" s="51" t="str">
        <f>'Показатель 3.1'!C74</f>
        <v xml:space="preserve">Да, опубликован </v>
      </c>
      <c r="D74" s="39" t="s">
        <v>236</v>
      </c>
      <c r="E74" s="39">
        <f>IF(D74=D$5,'Методика  (Раздел 3)'!C$12,0)</f>
        <v>0</v>
      </c>
      <c r="F74" s="61" t="s">
        <v>373</v>
      </c>
    </row>
    <row r="75" spans="1:6" ht="15.95" customHeight="1" x14ac:dyDescent="0.2">
      <c r="A75" s="38">
        <v>61</v>
      </c>
      <c r="B75" s="76" t="s">
        <v>68</v>
      </c>
      <c r="C75" s="51" t="str">
        <f>'Показатель 3.1'!C75</f>
        <v xml:space="preserve">Да, опубликован </v>
      </c>
      <c r="D75" s="39" t="s">
        <v>128</v>
      </c>
      <c r="E75" s="39">
        <f>IF(D75=D$5,'Методика  (Раздел 3)'!C$12,0)</f>
        <v>2</v>
      </c>
      <c r="F75" s="61" t="s">
        <v>376</v>
      </c>
    </row>
    <row r="76" spans="1:6" ht="15.95" customHeight="1" x14ac:dyDescent="0.25">
      <c r="A76" s="38">
        <v>62</v>
      </c>
      <c r="B76" s="76" t="s">
        <v>69</v>
      </c>
      <c r="C76" s="51" t="str">
        <f>'Показатель 3.1'!C76</f>
        <v xml:space="preserve">Да, опубликован </v>
      </c>
      <c r="D76" s="39" t="s">
        <v>236</v>
      </c>
      <c r="E76" s="39">
        <f>IF(D76=D$5,'Методика  (Раздел 3)'!C$12,0)</f>
        <v>0</v>
      </c>
      <c r="F76" s="109" t="s">
        <v>389</v>
      </c>
    </row>
    <row r="77" spans="1:6" s="32" customFormat="1" ht="15.95" customHeight="1" x14ac:dyDescent="0.2">
      <c r="A77" s="34"/>
      <c r="B77" s="75" t="s">
        <v>70</v>
      </c>
      <c r="C77" s="48"/>
      <c r="D77" s="43"/>
      <c r="E77" s="43"/>
      <c r="F77" s="43"/>
    </row>
    <row r="78" spans="1:6" ht="15.95" customHeight="1" x14ac:dyDescent="0.2">
      <c r="A78" s="38">
        <v>63</v>
      </c>
      <c r="B78" s="76" t="s">
        <v>71</v>
      </c>
      <c r="C78" s="51" t="str">
        <f>'Показатель 3.1'!C78</f>
        <v xml:space="preserve">Нет, не опубликован </v>
      </c>
      <c r="D78" s="39" t="s">
        <v>236</v>
      </c>
      <c r="E78" s="39">
        <f>IF(D78=D$5,'Методика  (Раздел 3)'!C$12,0)</f>
        <v>0</v>
      </c>
      <c r="F78" s="61" t="s">
        <v>346</v>
      </c>
    </row>
    <row r="79" spans="1:6" ht="15.95" customHeight="1" x14ac:dyDescent="0.2">
      <c r="A79" s="38">
        <v>64</v>
      </c>
      <c r="B79" s="76" t="s">
        <v>72</v>
      </c>
      <c r="C79" s="51" t="str">
        <f>'Показатель 3.1'!C79</f>
        <v xml:space="preserve">Да, опубликован </v>
      </c>
      <c r="D79" s="39" t="s">
        <v>236</v>
      </c>
      <c r="E79" s="39">
        <f>IF(D79=D$5,'Методика  (Раздел 3)'!C$12,0)</f>
        <v>0</v>
      </c>
      <c r="F79" s="61" t="s">
        <v>347</v>
      </c>
    </row>
    <row r="80" spans="1:6" ht="15.95" customHeight="1" x14ac:dyDescent="0.2">
      <c r="A80" s="38">
        <v>65</v>
      </c>
      <c r="B80" s="76" t="s">
        <v>73</v>
      </c>
      <c r="C80" s="51" t="str">
        <f>'Показатель 3.1'!C80</f>
        <v xml:space="preserve">Нет, не опубликован </v>
      </c>
      <c r="D80" s="39" t="s">
        <v>236</v>
      </c>
      <c r="E80" s="39">
        <f>IF(D80=D$5,'Методика  (Раздел 3)'!C$12,0)</f>
        <v>0</v>
      </c>
      <c r="F80" s="61" t="s">
        <v>265</v>
      </c>
    </row>
    <row r="81" spans="1:6" ht="15.95" customHeight="1" x14ac:dyDescent="0.2">
      <c r="A81" s="38">
        <v>66</v>
      </c>
      <c r="B81" s="76" t="s">
        <v>74</v>
      </c>
      <c r="C81" s="51" t="str">
        <f>'Показатель 3.1'!C81</f>
        <v xml:space="preserve">Да, опубликован </v>
      </c>
      <c r="D81" s="39" t="s">
        <v>236</v>
      </c>
      <c r="E81" s="39">
        <f>IF(D81=D$5,'Методика  (Раздел 3)'!C$12,0)</f>
        <v>0</v>
      </c>
      <c r="F81" s="61" t="s">
        <v>219</v>
      </c>
    </row>
    <row r="82" spans="1:6" ht="15.95" customHeight="1" x14ac:dyDescent="0.2">
      <c r="A82" s="38">
        <v>67</v>
      </c>
      <c r="B82" s="76" t="s">
        <v>75</v>
      </c>
      <c r="C82" s="51" t="str">
        <f>'Показатель 3.1'!C82</f>
        <v xml:space="preserve">Да, опубликован </v>
      </c>
      <c r="D82" s="39" t="s">
        <v>128</v>
      </c>
      <c r="E82" s="39">
        <f>IF(D82=D$5,'Методика  (Раздел 3)'!C$12,0)</f>
        <v>2</v>
      </c>
      <c r="F82" s="40" t="s">
        <v>220</v>
      </c>
    </row>
    <row r="83" spans="1:6" ht="15.95" customHeight="1" x14ac:dyDescent="0.2">
      <c r="A83" s="38">
        <v>68</v>
      </c>
      <c r="B83" s="76" t="s">
        <v>76</v>
      </c>
      <c r="C83" s="51" t="str">
        <f>'Показатель 3.1'!C83</f>
        <v xml:space="preserve">Нет, не опубликован </v>
      </c>
      <c r="D83" s="39" t="s">
        <v>236</v>
      </c>
      <c r="E83" s="39">
        <f>IF(D83=D$5,'Методика  (Раздел 3)'!C$12,0)</f>
        <v>0</v>
      </c>
      <c r="F83" s="61" t="s">
        <v>119</v>
      </c>
    </row>
    <row r="84" spans="1:6" ht="15.95" customHeight="1" x14ac:dyDescent="0.2">
      <c r="A84" s="38">
        <v>69</v>
      </c>
      <c r="B84" s="76" t="s">
        <v>77</v>
      </c>
      <c r="C84" s="51" t="str">
        <f>'Показатель 3.1'!C84</f>
        <v xml:space="preserve">Да, опубликован </v>
      </c>
      <c r="D84" s="39" t="s">
        <v>128</v>
      </c>
      <c r="E84" s="39">
        <f>IF(D84=D$5,'Методика  (Раздел 3)'!C$12,0)</f>
        <v>2</v>
      </c>
      <c r="F84" s="61" t="s">
        <v>221</v>
      </c>
    </row>
    <row r="85" spans="1:6" ht="15.95" customHeight="1" x14ac:dyDescent="0.2">
      <c r="A85" s="38">
        <v>70</v>
      </c>
      <c r="B85" s="76" t="s">
        <v>78</v>
      </c>
      <c r="C85" s="51" t="str">
        <f>'Показатель 3.1'!C85</f>
        <v xml:space="preserve">Да, опубликован </v>
      </c>
      <c r="D85" s="39" t="s">
        <v>236</v>
      </c>
      <c r="E85" s="39">
        <f>IF(D85=D$5,'Методика  (Раздел 3)'!C$12,0)</f>
        <v>0</v>
      </c>
      <c r="F85" s="61" t="s">
        <v>393</v>
      </c>
    </row>
    <row r="86" spans="1:6" ht="15.95" customHeight="1" x14ac:dyDescent="0.2">
      <c r="A86" s="38">
        <v>71</v>
      </c>
      <c r="B86" s="76" t="s">
        <v>79</v>
      </c>
      <c r="C86" s="51" t="str">
        <f>'Показатель 3.1'!C86</f>
        <v xml:space="preserve">Да, опубликован </v>
      </c>
      <c r="D86" s="39" t="s">
        <v>236</v>
      </c>
      <c r="E86" s="39">
        <f>IF(D86=D$5,'Методика  (Раздел 3)'!C$12,0)</f>
        <v>0</v>
      </c>
      <c r="F86" s="61" t="s">
        <v>222</v>
      </c>
    </row>
    <row r="87" spans="1:6" ht="15.95" customHeight="1" x14ac:dyDescent="0.2">
      <c r="A87" s="38">
        <v>72</v>
      </c>
      <c r="B87" s="76" t="s">
        <v>80</v>
      </c>
      <c r="C87" s="51" t="str">
        <f>'Показатель 3.1'!C87</f>
        <v xml:space="preserve">Да, опубликован </v>
      </c>
      <c r="D87" s="39" t="s">
        <v>236</v>
      </c>
      <c r="E87" s="39">
        <f>IF(D87=D$5,'Методика  (Раздел 3)'!C$12,0)</f>
        <v>0</v>
      </c>
      <c r="F87" s="61" t="s">
        <v>267</v>
      </c>
    </row>
    <row r="88" spans="1:6" ht="15.95" customHeight="1" x14ac:dyDescent="0.2">
      <c r="A88" s="38">
        <v>73</v>
      </c>
      <c r="B88" s="76" t="s">
        <v>81</v>
      </c>
      <c r="C88" s="51" t="str">
        <f>'Показатель 3.1'!C88</f>
        <v xml:space="preserve">Да, опубликован </v>
      </c>
      <c r="D88" s="39" t="s">
        <v>128</v>
      </c>
      <c r="E88" s="39">
        <f>IF(D88=D$5,'Методика  (Раздел 3)'!C$12,0)</f>
        <v>2</v>
      </c>
      <c r="F88" s="61" t="s">
        <v>351</v>
      </c>
    </row>
    <row r="89" spans="1:6" ht="15.95" customHeight="1" x14ac:dyDescent="0.2">
      <c r="A89" s="38">
        <v>74</v>
      </c>
      <c r="B89" s="76" t="s">
        <v>82</v>
      </c>
      <c r="C89" s="51" t="str">
        <f>'Показатель 3.1'!C89</f>
        <v xml:space="preserve">Да, опубликован </v>
      </c>
      <c r="D89" s="39" t="s">
        <v>236</v>
      </c>
      <c r="E89" s="39">
        <f>IF(D89=D$5,'Методика  (Раздел 3)'!C$12,0)</f>
        <v>0</v>
      </c>
      <c r="F89" s="61" t="s">
        <v>355</v>
      </c>
    </row>
    <row r="90" spans="1:6" s="32" customFormat="1" ht="15.95" customHeight="1" x14ac:dyDescent="0.2">
      <c r="A90" s="34"/>
      <c r="B90" s="75" t="s">
        <v>83</v>
      </c>
      <c r="C90" s="48"/>
      <c r="D90" s="43"/>
      <c r="E90" s="43"/>
      <c r="F90" s="43"/>
    </row>
    <row r="91" spans="1:6" ht="15.95" customHeight="1" x14ac:dyDescent="0.2">
      <c r="A91" s="38">
        <v>75</v>
      </c>
      <c r="B91" s="76" t="s">
        <v>84</v>
      </c>
      <c r="C91" s="51" t="str">
        <f>'Показатель 3.1'!C91</f>
        <v xml:space="preserve">Нет, не опубликован </v>
      </c>
      <c r="D91" s="39" t="s">
        <v>236</v>
      </c>
      <c r="E91" s="39">
        <f>IF(D91=D$5,'Методика  (Раздел 3)'!C$12,0)</f>
        <v>0</v>
      </c>
      <c r="F91" s="61" t="s">
        <v>268</v>
      </c>
    </row>
    <row r="92" spans="1:6" ht="15.95" customHeight="1" x14ac:dyDescent="0.2">
      <c r="A92" s="38">
        <v>76</v>
      </c>
      <c r="B92" s="76" t="s">
        <v>85</v>
      </c>
      <c r="C92" s="51" t="str">
        <f>'Показатель 3.1'!C92</f>
        <v xml:space="preserve">Да, опубликован </v>
      </c>
      <c r="D92" s="39" t="s">
        <v>236</v>
      </c>
      <c r="E92" s="39">
        <f>IF(D92=D$5,'Методика  (Раздел 3)'!C$12,0)</f>
        <v>0</v>
      </c>
      <c r="F92" s="61" t="s">
        <v>360</v>
      </c>
    </row>
    <row r="93" spans="1:6" ht="15.95" customHeight="1" x14ac:dyDescent="0.25">
      <c r="A93" s="38">
        <v>77</v>
      </c>
      <c r="B93" s="76" t="s">
        <v>86</v>
      </c>
      <c r="C93" s="51" t="str">
        <f>'Показатель 3.1'!C93</f>
        <v xml:space="preserve">Да, опубликован </v>
      </c>
      <c r="D93" s="39" t="s">
        <v>128</v>
      </c>
      <c r="E93" s="39">
        <f>IF(D93=D$5,'Методика  (Раздел 3)'!C$12,0)</f>
        <v>2</v>
      </c>
      <c r="F93" s="109" t="s">
        <v>390</v>
      </c>
    </row>
    <row r="94" spans="1:6" ht="15.95" customHeight="1" x14ac:dyDescent="0.2">
      <c r="A94" s="38">
        <v>78</v>
      </c>
      <c r="B94" s="76" t="s">
        <v>87</v>
      </c>
      <c r="C94" s="51" t="str">
        <f>'Показатель 3.1'!C94</f>
        <v xml:space="preserve">Да, опубликован </v>
      </c>
      <c r="D94" s="39" t="s">
        <v>236</v>
      </c>
      <c r="E94" s="39">
        <f>IF(D94=D$5,'Методика  (Раздел 3)'!C$12,0)</f>
        <v>0</v>
      </c>
      <c r="F94" s="61" t="s">
        <v>270</v>
      </c>
    </row>
    <row r="95" spans="1:6" ht="15.95" customHeight="1" x14ac:dyDescent="0.2">
      <c r="A95" s="38">
        <v>79</v>
      </c>
      <c r="B95" s="76" t="s">
        <v>88</v>
      </c>
      <c r="C95" s="51" t="str">
        <f>'Показатель 3.1'!C95</f>
        <v xml:space="preserve">Нет, не опубликован </v>
      </c>
      <c r="D95" s="39" t="s">
        <v>236</v>
      </c>
      <c r="E95" s="39">
        <f>IF(D95=D$5,'Методика  (Раздел 3)'!C$12,0)</f>
        <v>0</v>
      </c>
      <c r="F95" s="40" t="s">
        <v>271</v>
      </c>
    </row>
    <row r="96" spans="1:6" ht="15.95" customHeight="1" x14ac:dyDescent="0.2">
      <c r="A96" s="38">
        <v>80</v>
      </c>
      <c r="B96" s="76" t="s">
        <v>89</v>
      </c>
      <c r="C96" s="51" t="str">
        <f>'Показатель 3.1'!C96</f>
        <v xml:space="preserve">Да, опубликован </v>
      </c>
      <c r="D96" s="39" t="s">
        <v>128</v>
      </c>
      <c r="E96" s="39">
        <f>IF(D96=D$5,'Методика  (Раздел 3)'!C$12,0)</f>
        <v>2</v>
      </c>
      <c r="F96" s="61" t="s">
        <v>371</v>
      </c>
    </row>
    <row r="97" spans="1:6" ht="15.95" customHeight="1" x14ac:dyDescent="0.2">
      <c r="A97" s="38">
        <v>81</v>
      </c>
      <c r="B97" s="76" t="s">
        <v>90</v>
      </c>
      <c r="C97" s="51" t="str">
        <f>'Показатель 3.1'!C97</f>
        <v xml:space="preserve">Да, опубликован </v>
      </c>
      <c r="D97" s="39" t="s">
        <v>236</v>
      </c>
      <c r="E97" s="39">
        <f>IF(D97=D$5,'Методика  (Раздел 3)'!C$12,0)</f>
        <v>0</v>
      </c>
      <c r="F97" s="61" t="s">
        <v>212</v>
      </c>
    </row>
    <row r="98" spans="1:6" ht="15.95" customHeight="1" x14ac:dyDescent="0.2">
      <c r="A98" s="38">
        <v>82</v>
      </c>
      <c r="B98" s="76" t="s">
        <v>91</v>
      </c>
      <c r="C98" s="51" t="str">
        <f>'Показатель 3.1'!C98</f>
        <v xml:space="preserve">Да, опубликован </v>
      </c>
      <c r="D98" s="39" t="s">
        <v>236</v>
      </c>
      <c r="E98" s="39">
        <f>IF(D98=D$5,'Методика  (Раздел 3)'!C$12,0)</f>
        <v>0</v>
      </c>
      <c r="F98" s="61" t="s">
        <v>227</v>
      </c>
    </row>
    <row r="99" spans="1:6" ht="15.95" customHeight="1" x14ac:dyDescent="0.2">
      <c r="A99" s="38">
        <v>83</v>
      </c>
      <c r="B99" s="76" t="s">
        <v>92</v>
      </c>
      <c r="C99" s="51" t="str">
        <f>'Показатель 3.1'!C99</f>
        <v xml:space="preserve">Нет, не опубликован </v>
      </c>
      <c r="D99" s="39" t="s">
        <v>236</v>
      </c>
      <c r="E99" s="39">
        <f>IF(D99=D$5,'Методика  (Раздел 3)'!C$12,0)</f>
        <v>0</v>
      </c>
      <c r="F99" s="61" t="s">
        <v>273</v>
      </c>
    </row>
    <row r="100" spans="1:6" x14ac:dyDescent="0.2">
      <c r="A100" s="34"/>
      <c r="B100" s="47" t="s">
        <v>165</v>
      </c>
      <c r="C100" s="85"/>
      <c r="D100" s="85"/>
      <c r="E100" s="48"/>
      <c r="F100" s="48"/>
    </row>
    <row r="101" spans="1:6" ht="15.75" customHeight="1" x14ac:dyDescent="0.2">
      <c r="A101" s="38">
        <v>84</v>
      </c>
      <c r="B101" s="77" t="s">
        <v>166</v>
      </c>
      <c r="C101" s="51" t="str">
        <f>'Показатель 3.1'!C101</f>
        <v xml:space="preserve">Да, опубликован </v>
      </c>
      <c r="D101" s="39" t="s">
        <v>236</v>
      </c>
      <c r="E101" s="39">
        <f>IF(D101=D$5,'Методика  (Раздел 3)'!C$12,0)</f>
        <v>0</v>
      </c>
      <c r="F101" s="61" t="s">
        <v>345</v>
      </c>
    </row>
    <row r="102" spans="1:6" ht="15" customHeight="1" x14ac:dyDescent="0.2">
      <c r="A102" s="38">
        <v>85</v>
      </c>
      <c r="B102" s="77" t="s">
        <v>167</v>
      </c>
      <c r="C102" s="51" t="str">
        <f>'Показатель 3.1'!C102</f>
        <v xml:space="preserve">Нет, не опубликован </v>
      </c>
      <c r="D102" s="39" t="s">
        <v>236</v>
      </c>
      <c r="E102" s="39">
        <f>IF(D102=D$5,'Методика  (Раздел 3)'!C$12,0)</f>
        <v>0</v>
      </c>
      <c r="F102" s="61" t="s">
        <v>229</v>
      </c>
    </row>
    <row r="106" spans="1:6" x14ac:dyDescent="0.2">
      <c r="A106" s="49"/>
    </row>
    <row r="113" spans="1:1" x14ac:dyDescent="0.2">
      <c r="A113" s="49"/>
    </row>
    <row r="117" spans="1:1" x14ac:dyDescent="0.2">
      <c r="A117" s="49"/>
    </row>
    <row r="120" spans="1:1" x14ac:dyDescent="0.2">
      <c r="A120" s="49"/>
    </row>
    <row r="124" spans="1:1" x14ac:dyDescent="0.2">
      <c r="A124" s="49"/>
    </row>
    <row r="127" spans="1:1" x14ac:dyDescent="0.2">
      <c r="A127" s="49"/>
    </row>
    <row r="131" spans="1:1" x14ac:dyDescent="0.2">
      <c r="A131" s="49"/>
    </row>
  </sheetData>
  <autoFilter ref="A9:F102"/>
  <mergeCells count="6">
    <mergeCell ref="B3:F3"/>
    <mergeCell ref="A4:A7"/>
    <mergeCell ref="E5:E6"/>
    <mergeCell ref="B5:B7"/>
    <mergeCell ref="F4:F7"/>
    <mergeCell ref="C4:C6"/>
  </mergeCells>
  <dataValidations count="1">
    <dataValidation type="list" allowBlank="1" showInputMessage="1" showErrorMessage="1" sqref="D78:D89 D91:D99 D10:D27 D29:D39 D41:D46 D48:D54 D56:D69 D71:D76 D101:D102">
      <formula1>Выбор_3.2</formula1>
    </dataValidation>
  </dataValidations>
  <hyperlinks>
    <hyperlink ref="F10" r:id="rId1"/>
    <hyperlink ref="F13" r:id="rId2"/>
    <hyperlink ref="F20" r:id="rId3" location="b5"/>
    <hyperlink ref="F22" r:id="rId4"/>
    <hyperlink ref="F65" r:id="rId5"/>
    <hyperlink ref="F16" r:id="rId6"/>
    <hyperlink ref="F23" r:id="rId7"/>
    <hyperlink ref="F29" r:id="rId8"/>
    <hyperlink ref="F31" r:id="rId9"/>
    <hyperlink ref="F33" r:id="rId10"/>
    <hyperlink ref="F34" r:id="rId11"/>
    <hyperlink ref="F35" r:id="rId12" location="idMenu=1"/>
    <hyperlink ref="F12" r:id="rId13"/>
    <hyperlink ref="F21" r:id="rId14"/>
    <hyperlink ref="F36" r:id="rId15"/>
    <hyperlink ref="F37" r:id="rId16"/>
    <hyperlink ref="F39" r:id="rId17"/>
    <hyperlink ref="F41" r:id="rId18"/>
    <hyperlink ref="F44" r:id="rId19"/>
    <hyperlink ref="F49" r:id="rId20"/>
    <hyperlink ref="F50" r:id="rId21"/>
    <hyperlink ref="F53" r:id="rId22"/>
    <hyperlink ref="F59" r:id="rId23"/>
    <hyperlink ref="F64" r:id="rId24" display="http://www.government-nnov.ru/?id=161736"/>
    <hyperlink ref="F11" r:id="rId25"/>
    <hyperlink ref="F81" r:id="rId26"/>
    <hyperlink ref="F83" r:id="rId27"/>
    <hyperlink ref="F89" r:id="rId28" display="http://open.findep.org/budget/index"/>
    <hyperlink ref="F102" r:id="rId29"/>
    <hyperlink ref="F18" r:id="rId30"/>
    <hyperlink ref="F17" r:id="rId31"/>
    <hyperlink ref="F25" r:id="rId32"/>
    <hyperlink ref="F27" r:id="rId33"/>
    <hyperlink ref="F43" r:id="rId34" display="http://www.minfinkubani.ru/budget_citizens/budget_brochure/budget_brochure_z.php"/>
    <hyperlink ref="F58" r:id="rId35"/>
    <hyperlink ref="F69" r:id="rId36"/>
    <hyperlink ref="F87" r:id="rId37"/>
    <hyperlink ref="F32" r:id="rId38"/>
    <hyperlink ref="F56" r:id="rId39"/>
    <hyperlink ref="F79" r:id="rId40"/>
    <hyperlink ref="F84" r:id="rId41"/>
    <hyperlink ref="F30" r:id="rId42"/>
    <hyperlink ref="F72" r:id="rId43"/>
    <hyperlink ref="F88" r:id="rId44"/>
  </hyperlinks>
  <pageMargins left="0.70866141732283472" right="0.70866141732283472" top="0.74803149606299213" bottom="0.74803149606299213" header="0.31496062992125984" footer="0.31496062992125984"/>
  <pageSetup paperSize="9" scale="74" fitToHeight="3" orientation="landscape" r:id="rId45"/>
  <headerFooter>
    <oddFooter>&amp;A&amp;RСтраница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1"/>
  <sheetViews>
    <sheetView zoomScaleNormal="100" zoomScaleSheetLayoutView="100" workbookViewId="0">
      <pane xSplit="2" ySplit="8" topLeftCell="C12" activePane="bottomRight" state="frozen"/>
      <selection pane="topRight" activeCell="C1" sqref="C1"/>
      <selection pane="bottomLeft" activeCell="A7" sqref="A7"/>
      <selection pane="bottomRight" activeCell="E27" sqref="E27"/>
    </sheetView>
  </sheetViews>
  <sheetFormatPr defaultColWidth="9.140625" defaultRowHeight="12.75" x14ac:dyDescent="0.2"/>
  <cols>
    <col min="1" max="1" width="3.42578125" style="50" customWidth="1"/>
    <col min="2" max="2" width="32.7109375" style="29" customWidth="1"/>
    <col min="3" max="3" width="20.42578125" style="29" customWidth="1"/>
    <col min="4" max="4" width="47.7109375" style="58" customWidth="1"/>
    <col min="5" max="5" width="9.7109375" style="2" customWidth="1"/>
    <col min="6" max="6" width="61" style="2" customWidth="1"/>
    <col min="7" max="16384" width="9.140625" style="2"/>
  </cols>
  <sheetData>
    <row r="1" spans="1:6" ht="18.600000000000001" customHeight="1" x14ac:dyDescent="0.2">
      <c r="A1" s="15"/>
      <c r="B1" s="19" t="s">
        <v>291</v>
      </c>
      <c r="C1" s="19"/>
      <c r="D1" s="24"/>
      <c r="E1" s="20"/>
      <c r="F1" s="20"/>
    </row>
    <row r="2" spans="1:6" ht="16.5" customHeight="1" x14ac:dyDescent="0.2">
      <c r="A2" s="22"/>
      <c r="B2" s="59" t="s">
        <v>183</v>
      </c>
      <c r="C2" s="59"/>
      <c r="D2" s="59"/>
      <c r="E2" s="59"/>
      <c r="F2" s="59"/>
    </row>
    <row r="3" spans="1:6" s="29" customFormat="1" ht="27.6" customHeight="1" x14ac:dyDescent="0.25">
      <c r="A3" s="27"/>
      <c r="B3" s="135" t="str">
        <f>'Методика  (Раздел 3)'!B15</f>
        <v>Для максимальной оценки показателя требуется представление сведений в разрезе бюджета субъекта РФ и свода бюджетов муниципальных образований. Данная информация позволяет оценить распределение финансовых потоков по бюджетам бюджетной системы РФ.</v>
      </c>
      <c r="C3" s="135"/>
      <c r="D3" s="135"/>
      <c r="E3" s="135"/>
      <c r="F3" s="135"/>
    </row>
    <row r="4" spans="1:6" ht="40.5" customHeight="1" x14ac:dyDescent="0.2">
      <c r="A4" s="136" t="s">
        <v>152</v>
      </c>
      <c r="B4" s="30" t="s">
        <v>0</v>
      </c>
      <c r="C4" s="144" t="s">
        <v>235</v>
      </c>
      <c r="D4" s="51" t="str">
        <f>'Методика  (Раздел 3)'!B14</f>
        <v>Представлены ли в «бюджете для граждан» сведения об общем объеме доходов и расходов консолидированного бюджета субъекта РФ на 2015 год?</v>
      </c>
      <c r="E4" s="51" t="s">
        <v>97</v>
      </c>
      <c r="F4" s="144" t="s">
        <v>162</v>
      </c>
    </row>
    <row r="5" spans="1:6" ht="39.75" customHeight="1" x14ac:dyDescent="0.2">
      <c r="A5" s="137"/>
      <c r="B5" s="144" t="s">
        <v>160</v>
      </c>
      <c r="C5" s="145"/>
      <c r="D5" s="52" t="str">
        <f>'Методика  (Раздел 3)'!B16</f>
        <v>Да, представлены, в том числе в разрезе бюджета субъекта РФ и свода бюджетов муниципальных образований</v>
      </c>
      <c r="E5" s="146" t="s">
        <v>163</v>
      </c>
      <c r="F5" s="145"/>
    </row>
    <row r="6" spans="1:6" ht="27" customHeight="1" x14ac:dyDescent="0.2">
      <c r="A6" s="137"/>
      <c r="B6" s="145"/>
      <c r="C6" s="145"/>
      <c r="D6" s="52" t="str">
        <f>'Методика  (Раздел 3)'!B17</f>
        <v>Да, представлены в целом по консолидированному бюджету субъекта РФ</v>
      </c>
      <c r="E6" s="147"/>
      <c r="F6" s="145"/>
    </row>
    <row r="7" spans="1:6" ht="15.75" customHeight="1" x14ac:dyDescent="0.2">
      <c r="A7" s="137"/>
      <c r="B7" s="143"/>
      <c r="C7" s="63"/>
      <c r="D7" s="31" t="str">
        <f>'Методика  (Раздел 3)'!B18</f>
        <v xml:space="preserve">Нет, не представлены </v>
      </c>
      <c r="E7" s="147"/>
      <c r="F7" s="143"/>
    </row>
    <row r="8" spans="1:6" ht="15.75" hidden="1" customHeight="1" x14ac:dyDescent="0.2">
      <c r="A8" s="137"/>
      <c r="B8" s="30"/>
      <c r="C8" s="52"/>
      <c r="D8" s="56"/>
      <c r="E8" s="148"/>
      <c r="F8" s="56"/>
    </row>
    <row r="9" spans="1:6" s="32" customFormat="1" ht="15.95" customHeight="1" x14ac:dyDescent="0.2">
      <c r="A9" s="34"/>
      <c r="B9" s="75" t="s">
        <v>2</v>
      </c>
      <c r="C9" s="35"/>
      <c r="D9" s="44"/>
      <c r="E9" s="43"/>
      <c r="F9" s="37"/>
    </row>
    <row r="10" spans="1:6" ht="15.95" customHeight="1" x14ac:dyDescent="0.2">
      <c r="A10" s="38">
        <v>1</v>
      </c>
      <c r="B10" s="76" t="s">
        <v>3</v>
      </c>
      <c r="C10" s="55" t="str">
        <f>'Показатель 3.1'!C10</f>
        <v xml:space="preserve">Нет, не опубликован </v>
      </c>
      <c r="D10" s="41" t="s">
        <v>237</v>
      </c>
      <c r="E10" s="39">
        <f>IF(D10=D$5,'Методика  (Раздел 3)'!C$16,IF(D10=D$6,'Методика  (Раздел 3)'!C$17,0))</f>
        <v>0</v>
      </c>
      <c r="F10" s="41" t="s">
        <v>94</v>
      </c>
    </row>
    <row r="11" spans="1:6" ht="15.95" customHeight="1" x14ac:dyDescent="0.2">
      <c r="A11" s="38">
        <v>2</v>
      </c>
      <c r="B11" s="76" t="s">
        <v>4</v>
      </c>
      <c r="C11" s="55" t="str">
        <f>'Показатель 3.1'!C11</f>
        <v xml:space="preserve">Да, опубликован </v>
      </c>
      <c r="D11" s="41" t="s">
        <v>237</v>
      </c>
      <c r="E11" s="39">
        <f>IF(D11=D$5,'Методика  (Раздел 3)'!C$16,IF(D11=D$6,'Методика  (Раздел 3)'!C$17,0))</f>
        <v>0</v>
      </c>
      <c r="F11" s="41" t="s">
        <v>230</v>
      </c>
    </row>
    <row r="12" spans="1:6" ht="15.95" customHeight="1" x14ac:dyDescent="0.2">
      <c r="A12" s="38">
        <v>3</v>
      </c>
      <c r="B12" s="76" t="s">
        <v>5</v>
      </c>
      <c r="C12" s="55" t="str">
        <f>'Показатель 3.1'!C12</f>
        <v xml:space="preserve">Да, опубликован </v>
      </c>
      <c r="D12" s="41" t="s">
        <v>130</v>
      </c>
      <c r="E12" s="39">
        <f>IF(D12=D$5,'Методика  (Раздел 3)'!C$16,IF(D12=D$6,'Методика  (Раздел 3)'!C$17,0))</f>
        <v>2</v>
      </c>
      <c r="F12" s="41" t="s">
        <v>104</v>
      </c>
    </row>
    <row r="13" spans="1:6" ht="15.95" customHeight="1" x14ac:dyDescent="0.2">
      <c r="A13" s="38">
        <v>4</v>
      </c>
      <c r="B13" s="76" t="s">
        <v>6</v>
      </c>
      <c r="C13" s="55" t="str">
        <f>'Показатель 3.1'!C13</f>
        <v xml:space="preserve">Да, опубликован </v>
      </c>
      <c r="D13" s="41" t="s">
        <v>130</v>
      </c>
      <c r="E13" s="39">
        <f>IF(D13=D$5,'Методика  (Раздел 3)'!C$16,IF(D13=D$6,'Методика  (Раздел 3)'!C$17,0))</f>
        <v>2</v>
      </c>
      <c r="F13" s="61" t="s">
        <v>105</v>
      </c>
    </row>
    <row r="14" spans="1:6" ht="15.95" customHeight="1" x14ac:dyDescent="0.2">
      <c r="A14" s="38">
        <v>5</v>
      </c>
      <c r="B14" s="76" t="s">
        <v>7</v>
      </c>
      <c r="C14" s="55" t="str">
        <f>'Показатель 3.1'!C14</f>
        <v xml:space="preserve">Нет, не опубликован </v>
      </c>
      <c r="D14" s="41" t="s">
        <v>237</v>
      </c>
      <c r="E14" s="39">
        <f>IF(D14=D$5,'Методика  (Раздел 3)'!C$16,IF(D14=D$6,'Методика  (Раздел 3)'!C$17,0))</f>
        <v>0</v>
      </c>
      <c r="F14" s="41" t="s">
        <v>184</v>
      </c>
    </row>
    <row r="15" spans="1:6" ht="15.95" customHeight="1" x14ac:dyDescent="0.2">
      <c r="A15" s="38">
        <v>6</v>
      </c>
      <c r="B15" s="76" t="s">
        <v>8</v>
      </c>
      <c r="C15" s="55" t="str">
        <f>'Показатель 3.1'!C15</f>
        <v xml:space="preserve">Нет, не опубликован </v>
      </c>
      <c r="D15" s="41" t="s">
        <v>237</v>
      </c>
      <c r="E15" s="39">
        <f>IF(D15=D$5,'Методика  (Раздел 3)'!C$16,IF(D15=D$6,'Методика  (Раздел 3)'!C$17,0))</f>
        <v>0</v>
      </c>
      <c r="F15" s="41" t="s">
        <v>185</v>
      </c>
    </row>
    <row r="16" spans="1:6" ht="15.95" customHeight="1" x14ac:dyDescent="0.2">
      <c r="A16" s="38">
        <v>7</v>
      </c>
      <c r="B16" s="76" t="s">
        <v>9</v>
      </c>
      <c r="C16" s="55" t="str">
        <f>'Показатель 3.1'!C16</f>
        <v xml:space="preserve">Да, опубликован </v>
      </c>
      <c r="D16" s="41" t="s">
        <v>237</v>
      </c>
      <c r="E16" s="39">
        <f>IF(D16=D$5,'Методика  (Раздел 3)'!C$16,IF(D16=D$6,'Методика  (Раздел 3)'!C$17,0))</f>
        <v>0</v>
      </c>
      <c r="F16" s="41" t="s">
        <v>107</v>
      </c>
    </row>
    <row r="17" spans="1:6" ht="15.95" customHeight="1" x14ac:dyDescent="0.2">
      <c r="A17" s="38">
        <v>8</v>
      </c>
      <c r="B17" s="76" t="s">
        <v>10</v>
      </c>
      <c r="C17" s="55" t="str">
        <f>'Показатель 3.1'!C17</f>
        <v xml:space="preserve">Да, опубликован </v>
      </c>
      <c r="D17" s="41" t="s">
        <v>237</v>
      </c>
      <c r="E17" s="39">
        <f>IF(D17=D$5,'Методика  (Раздел 3)'!C$16,IF(D17=D$6,'Методика  (Раздел 3)'!C$17,0))</f>
        <v>0</v>
      </c>
      <c r="F17" s="41" t="s">
        <v>108</v>
      </c>
    </row>
    <row r="18" spans="1:6" ht="15.95" customHeight="1" x14ac:dyDescent="0.2">
      <c r="A18" s="38">
        <v>9</v>
      </c>
      <c r="B18" s="76" t="s">
        <v>11</v>
      </c>
      <c r="C18" s="55" t="str">
        <f>'Показатель 3.1'!C18</f>
        <v xml:space="preserve">Да, опубликован </v>
      </c>
      <c r="D18" s="41" t="s">
        <v>131</v>
      </c>
      <c r="E18" s="39">
        <f>IF(D18=D$5,'Методика  (Раздел 3)'!C$16,IF(D18=D$6,'Методика  (Раздел 3)'!C$17,0))</f>
        <v>1</v>
      </c>
      <c r="F18" s="61" t="s">
        <v>186</v>
      </c>
    </row>
    <row r="19" spans="1:6" ht="15.95" customHeight="1" x14ac:dyDescent="0.2">
      <c r="A19" s="38">
        <v>10</v>
      </c>
      <c r="B19" s="76" t="s">
        <v>12</v>
      </c>
      <c r="C19" s="55" t="str">
        <f>'Показатель 3.1'!C19</f>
        <v xml:space="preserve">Да, опубликован </v>
      </c>
      <c r="D19" s="41" t="s">
        <v>131</v>
      </c>
      <c r="E19" s="39">
        <f>IF(D19=D$5,'Методика  (Раздел 3)'!C$16,IF(D19=D$6,'Методика  (Раздел 3)'!C$17,0))</f>
        <v>1</v>
      </c>
      <c r="F19" s="61" t="s">
        <v>294</v>
      </c>
    </row>
    <row r="20" spans="1:6" ht="15.95" customHeight="1" x14ac:dyDescent="0.2">
      <c r="A20" s="38">
        <v>11</v>
      </c>
      <c r="B20" s="76" t="s">
        <v>13</v>
      </c>
      <c r="C20" s="55" t="str">
        <f>'Показатель 3.1'!C20</f>
        <v xml:space="preserve">Да, опубликован </v>
      </c>
      <c r="D20" s="41" t="s">
        <v>237</v>
      </c>
      <c r="E20" s="39">
        <f>IF(D20=D$5,'Методика  (Раздел 3)'!C$16,IF(D20=D$6,'Методика  (Раздел 3)'!C$17,0))</f>
        <v>0</v>
      </c>
      <c r="F20" s="41" t="s">
        <v>187</v>
      </c>
    </row>
    <row r="21" spans="1:6" ht="15.95" customHeight="1" x14ac:dyDescent="0.2">
      <c r="A21" s="38">
        <v>12</v>
      </c>
      <c r="B21" s="76" t="s">
        <v>14</v>
      </c>
      <c r="C21" s="55" t="str">
        <f>'Показатель 3.1'!C21</f>
        <v xml:space="preserve">Да, опубликован </v>
      </c>
      <c r="D21" s="41" t="s">
        <v>130</v>
      </c>
      <c r="E21" s="39">
        <f>IF(D21=D$5,'Методика  (Раздел 3)'!C$16,IF(D21=D$6,'Методика  (Раздел 3)'!C$17,0))</f>
        <v>2</v>
      </c>
      <c r="F21" s="61" t="s">
        <v>232</v>
      </c>
    </row>
    <row r="22" spans="1:6" ht="15.95" customHeight="1" x14ac:dyDescent="0.2">
      <c r="A22" s="38">
        <v>13</v>
      </c>
      <c r="B22" s="76" t="s">
        <v>15</v>
      </c>
      <c r="C22" s="55" t="str">
        <f>'Показатель 3.1'!C22</f>
        <v xml:space="preserve">Да, опубликован </v>
      </c>
      <c r="D22" s="41" t="s">
        <v>131</v>
      </c>
      <c r="E22" s="39">
        <f>IF(D22=D$5,'Методика  (Раздел 3)'!C$16,IF(D22=D$6,'Методика  (Раздел 3)'!C$17,0))</f>
        <v>1</v>
      </c>
      <c r="F22" s="41" t="s">
        <v>188</v>
      </c>
    </row>
    <row r="23" spans="1:6" ht="15.95" customHeight="1" x14ac:dyDescent="0.2">
      <c r="A23" s="38">
        <v>14</v>
      </c>
      <c r="B23" s="76" t="s">
        <v>16</v>
      </c>
      <c r="C23" s="55" t="str">
        <f>'Показатель 3.1'!C23</f>
        <v xml:space="preserve">Да, опубликован </v>
      </c>
      <c r="D23" s="41" t="s">
        <v>131</v>
      </c>
      <c r="E23" s="39">
        <f>IF(D23=D$5,'Методика  (Раздел 3)'!C$16,IF(D23=D$6,'Методика  (Раздел 3)'!C$17,0))</f>
        <v>1</v>
      </c>
      <c r="F23" s="41" t="s">
        <v>189</v>
      </c>
    </row>
    <row r="24" spans="1:6" ht="15.95" customHeight="1" x14ac:dyDescent="0.25">
      <c r="A24" s="38">
        <v>15</v>
      </c>
      <c r="B24" s="76" t="s">
        <v>17</v>
      </c>
      <c r="C24" s="55" t="str">
        <f>'Показатель 3.1'!C24</f>
        <v xml:space="preserve">Да, опубликован </v>
      </c>
      <c r="D24" s="41" t="s">
        <v>237</v>
      </c>
      <c r="E24" s="39">
        <f>IF(D24=D$5,'Методика  (Раздел 3)'!C$16,IF(D24=D$6,'Методика  (Раздел 3)'!C$17,0))</f>
        <v>0</v>
      </c>
      <c r="F24" s="109" t="s">
        <v>380</v>
      </c>
    </row>
    <row r="25" spans="1:6" ht="15.95" customHeight="1" x14ac:dyDescent="0.25">
      <c r="A25" s="38">
        <v>16</v>
      </c>
      <c r="B25" s="76" t="s">
        <v>18</v>
      </c>
      <c r="C25" s="55" t="str">
        <f>'Показатель 3.1'!C25</f>
        <v xml:space="preserve">Да, опубликован </v>
      </c>
      <c r="D25" s="41" t="s">
        <v>131</v>
      </c>
      <c r="E25" s="39">
        <f>IF(D25=D$5,'Методика  (Раздел 3)'!C$16,IF(D25=D$6,'Методика  (Раздел 3)'!C$17,0))</f>
        <v>1</v>
      </c>
      <c r="F25" s="86" t="s">
        <v>246</v>
      </c>
    </row>
    <row r="26" spans="1:6" ht="15.95" customHeight="1" x14ac:dyDescent="0.2">
      <c r="A26" s="38">
        <v>17</v>
      </c>
      <c r="B26" s="76" t="s">
        <v>19</v>
      </c>
      <c r="C26" s="55" t="str">
        <f>'Показатель 3.1'!C26</f>
        <v xml:space="preserve">Да, опубликован </v>
      </c>
      <c r="D26" s="41" t="s">
        <v>237</v>
      </c>
      <c r="E26" s="39">
        <f>IF(D26=D$5,'Методика  (Раздел 3)'!C$16,IF(D26=D$6,'Методика  (Раздел 3)'!C$17,0))</f>
        <v>0</v>
      </c>
      <c r="F26" s="41" t="s">
        <v>295</v>
      </c>
    </row>
    <row r="27" spans="1:6" ht="15.95" customHeight="1" x14ac:dyDescent="0.2">
      <c r="A27" s="38">
        <v>18</v>
      </c>
      <c r="B27" s="76" t="s">
        <v>20</v>
      </c>
      <c r="C27" s="55" t="str">
        <f>'Показатель 3.1'!C27</f>
        <v xml:space="preserve">Да, опубликован </v>
      </c>
      <c r="D27" s="41" t="s">
        <v>237</v>
      </c>
      <c r="E27" s="39">
        <f>IF(D27=D$5,'Методика  (Раздел 3)'!C$16,IF(D27=D$6,'Методика  (Раздел 3)'!C$17,0))</f>
        <v>0</v>
      </c>
      <c r="F27" s="61" t="s">
        <v>196</v>
      </c>
    </row>
    <row r="28" spans="1:6" s="32" customFormat="1" ht="15.95" customHeight="1" x14ac:dyDescent="0.2">
      <c r="A28" s="34"/>
      <c r="B28" s="75" t="s">
        <v>21</v>
      </c>
      <c r="C28" s="35"/>
      <c r="D28" s="44"/>
      <c r="E28" s="43"/>
      <c r="F28" s="44"/>
    </row>
    <row r="29" spans="1:6" ht="15.95" customHeight="1" x14ac:dyDescent="0.2">
      <c r="A29" s="38">
        <v>19</v>
      </c>
      <c r="B29" s="76" t="s">
        <v>22</v>
      </c>
      <c r="C29" s="55" t="str">
        <f>'Показатель 3.1'!C29</f>
        <v xml:space="preserve">Да, опубликован </v>
      </c>
      <c r="D29" s="41" t="s">
        <v>131</v>
      </c>
      <c r="E29" s="39">
        <f>IF(D29=D$5,'Методика  (Раздел 3)'!C$16,IF(D29=D$6,'Методика  (Раздел 3)'!C$17,0))</f>
        <v>1</v>
      </c>
      <c r="F29" s="41" t="s">
        <v>95</v>
      </c>
    </row>
    <row r="30" spans="1:6" ht="15.95" customHeight="1" x14ac:dyDescent="0.2">
      <c r="A30" s="38">
        <v>20</v>
      </c>
      <c r="B30" s="76" t="s">
        <v>23</v>
      </c>
      <c r="C30" s="55" t="str">
        <f>'Показатель 3.1'!C30</f>
        <v xml:space="preserve">Да, опубликован </v>
      </c>
      <c r="D30" s="41" t="s">
        <v>131</v>
      </c>
      <c r="E30" s="39">
        <f>IF(D30=D$5,'Методика  (Раздел 3)'!C$16,IF(D30=D$6,'Методика  (Раздел 3)'!C$17,0))</f>
        <v>1</v>
      </c>
      <c r="F30" s="41" t="s">
        <v>386</v>
      </c>
    </row>
    <row r="31" spans="1:6" ht="15.95" customHeight="1" x14ac:dyDescent="0.2">
      <c r="A31" s="38">
        <v>21</v>
      </c>
      <c r="B31" s="76" t="s">
        <v>24</v>
      </c>
      <c r="C31" s="55" t="str">
        <f>'Показатель 3.1'!C31</f>
        <v xml:space="preserve">Да, опубликован </v>
      </c>
      <c r="D31" s="41" t="s">
        <v>131</v>
      </c>
      <c r="E31" s="39">
        <f>IF(D31=D$5,'Методика  (Раздел 3)'!C$16,IF(D31=D$6,'Методика  (Раздел 3)'!C$17,0))</f>
        <v>1</v>
      </c>
      <c r="F31" s="41" t="s">
        <v>198</v>
      </c>
    </row>
    <row r="32" spans="1:6" ht="15.95" customHeight="1" x14ac:dyDescent="0.2">
      <c r="A32" s="38">
        <v>22</v>
      </c>
      <c r="B32" s="76" t="s">
        <v>25</v>
      </c>
      <c r="C32" s="55" t="str">
        <f>'Показатель 3.1'!C32</f>
        <v xml:space="preserve">Да, опубликован </v>
      </c>
      <c r="D32" s="41" t="s">
        <v>130</v>
      </c>
      <c r="E32" s="39">
        <f>IF(D32=D$5,'Методика  (Раздел 3)'!C$16,IF(D32=D$6,'Методика  (Раздел 3)'!C$17,0))</f>
        <v>2</v>
      </c>
      <c r="F32" s="61" t="s">
        <v>296</v>
      </c>
    </row>
    <row r="33" spans="1:6" ht="15.95" customHeight="1" x14ac:dyDescent="0.2">
      <c r="A33" s="38">
        <v>23</v>
      </c>
      <c r="B33" s="76" t="s">
        <v>26</v>
      </c>
      <c r="C33" s="55" t="str">
        <f>'Показатель 3.1'!C33</f>
        <v xml:space="preserve">Да, опубликован </v>
      </c>
      <c r="D33" s="41" t="s">
        <v>237</v>
      </c>
      <c r="E33" s="39">
        <f>IF(D33=D$5,'Методика  (Раздел 3)'!C$16,IF(D33=D$6,'Методика  (Раздел 3)'!C$17,0))</f>
        <v>0</v>
      </c>
      <c r="F33" s="41" t="s">
        <v>191</v>
      </c>
    </row>
    <row r="34" spans="1:6" ht="15.95" customHeight="1" x14ac:dyDescent="0.2">
      <c r="A34" s="38">
        <v>24</v>
      </c>
      <c r="B34" s="76" t="s">
        <v>27</v>
      </c>
      <c r="C34" s="55" t="str">
        <f>'Показатель 3.1'!C34</f>
        <v xml:space="preserve">Да, опубликован </v>
      </c>
      <c r="D34" s="41" t="s">
        <v>131</v>
      </c>
      <c r="E34" s="39">
        <f>IF(D34=D$5,'Методика  (Раздел 3)'!C$16,IF(D34=D$6,'Методика  (Раздел 3)'!C$17,0))</f>
        <v>1</v>
      </c>
      <c r="F34" s="61" t="s">
        <v>304</v>
      </c>
    </row>
    <row r="35" spans="1:6" ht="15.95" customHeight="1" x14ac:dyDescent="0.2">
      <c r="A35" s="38">
        <v>25</v>
      </c>
      <c r="B35" s="76" t="s">
        <v>28</v>
      </c>
      <c r="C35" s="55" t="str">
        <f>'Показатель 3.1'!C35</f>
        <v xml:space="preserve">Да, опубликован </v>
      </c>
      <c r="D35" s="41" t="s">
        <v>131</v>
      </c>
      <c r="E35" s="39">
        <f>IF(D35=D$5,'Методика  (Раздел 3)'!C$16,IF(D35=D$6,'Методика  (Раздел 3)'!C$17,0))</f>
        <v>1</v>
      </c>
      <c r="F35" s="41" t="s">
        <v>194</v>
      </c>
    </row>
    <row r="36" spans="1:6" ht="15.95" customHeight="1" x14ac:dyDescent="0.2">
      <c r="A36" s="38">
        <v>26</v>
      </c>
      <c r="B36" s="76" t="s">
        <v>29</v>
      </c>
      <c r="C36" s="55" t="str">
        <f>'Показатель 3.1'!C36</f>
        <v xml:space="preserve">Да, опубликован </v>
      </c>
      <c r="D36" s="41" t="s">
        <v>131</v>
      </c>
      <c r="E36" s="39">
        <f>IF(D36=D$5,'Методика  (Раздел 3)'!C$16,IF(D36=D$6,'Методика  (Раздел 3)'!C$17,0))</f>
        <v>1</v>
      </c>
      <c r="F36" s="61" t="s">
        <v>195</v>
      </c>
    </row>
    <row r="37" spans="1:6" ht="15.95" customHeight="1" x14ac:dyDescent="0.2">
      <c r="A37" s="38">
        <v>27</v>
      </c>
      <c r="B37" s="76" t="s">
        <v>30</v>
      </c>
      <c r="C37" s="55" t="str">
        <f>'Показатель 3.1'!C37</f>
        <v xml:space="preserve">Да, опубликован </v>
      </c>
      <c r="D37" s="41" t="s">
        <v>131</v>
      </c>
      <c r="E37" s="39">
        <f>IF(D37=D$5,'Методика  (Раздел 3)'!C$16,IF(D37=D$6,'Методика  (Раздел 3)'!C$17,0))</f>
        <v>1</v>
      </c>
      <c r="F37" s="41" t="s">
        <v>233</v>
      </c>
    </row>
    <row r="38" spans="1:6" ht="15.95" customHeight="1" x14ac:dyDescent="0.2">
      <c r="A38" s="38">
        <v>28</v>
      </c>
      <c r="B38" s="76" t="s">
        <v>31</v>
      </c>
      <c r="C38" s="55" t="str">
        <f>'Показатель 3.1'!C38</f>
        <v xml:space="preserve">Да, опубликован </v>
      </c>
      <c r="D38" s="41" t="s">
        <v>130</v>
      </c>
      <c r="E38" s="39">
        <f>IF(D38=D$5,'Методика  (Раздел 3)'!C$16,IF(D38=D$6,'Методика  (Раздел 3)'!C$17,0))</f>
        <v>2</v>
      </c>
      <c r="F38" s="61" t="s">
        <v>307</v>
      </c>
    </row>
    <row r="39" spans="1:6" ht="15.95" customHeight="1" x14ac:dyDescent="0.2">
      <c r="A39" s="38">
        <v>29</v>
      </c>
      <c r="B39" s="76" t="s">
        <v>32</v>
      </c>
      <c r="C39" s="55" t="str">
        <f>'Показатель 3.1'!C39</f>
        <v xml:space="preserve">Нет, не опубликован </v>
      </c>
      <c r="D39" s="41" t="s">
        <v>237</v>
      </c>
      <c r="E39" s="39">
        <f>IF(D39=D$5,'Методика  (Раздел 3)'!C$16,IF(D39=D$6,'Методика  (Раздел 3)'!C$17,0))</f>
        <v>0</v>
      </c>
      <c r="F39" s="41" t="s">
        <v>113</v>
      </c>
    </row>
    <row r="40" spans="1:6" s="32" customFormat="1" ht="15.95" customHeight="1" x14ac:dyDescent="0.2">
      <c r="A40" s="34"/>
      <c r="B40" s="75" t="s">
        <v>33</v>
      </c>
      <c r="C40" s="44"/>
      <c r="D40" s="44"/>
      <c r="E40" s="43"/>
      <c r="F40" s="44"/>
    </row>
    <row r="41" spans="1:6" ht="15.95" customHeight="1" x14ac:dyDescent="0.2">
      <c r="A41" s="46">
        <v>30</v>
      </c>
      <c r="B41" s="76" t="s">
        <v>34</v>
      </c>
      <c r="C41" s="55" t="str">
        <f>'Показатель 3.1'!C41</f>
        <v xml:space="preserve">Да, опубликован </v>
      </c>
      <c r="D41" s="41" t="s">
        <v>130</v>
      </c>
      <c r="E41" s="39">
        <f>IF(D41=D$5,'Методика  (Раздел 3)'!C$16,IF(D41=D$6,'Методика  (Раздел 3)'!C$17,0))</f>
        <v>2</v>
      </c>
      <c r="F41" s="61" t="s">
        <v>122</v>
      </c>
    </row>
    <row r="42" spans="1:6" ht="15.95" customHeight="1" x14ac:dyDescent="0.2">
      <c r="A42" s="46">
        <v>31</v>
      </c>
      <c r="B42" s="76" t="s">
        <v>35</v>
      </c>
      <c r="C42" s="55" t="str">
        <f>'Показатель 3.1'!C42</f>
        <v xml:space="preserve">Да, опубликован </v>
      </c>
      <c r="D42" s="41" t="s">
        <v>237</v>
      </c>
      <c r="E42" s="39">
        <f>IF(D42=D$5,'Методика  (Раздел 3)'!C$16,IF(D42=D$6,'Методика  (Раздел 3)'!C$17,0))</f>
        <v>0</v>
      </c>
      <c r="F42" s="41" t="s">
        <v>309</v>
      </c>
    </row>
    <row r="43" spans="1:6" ht="15.95" customHeight="1" x14ac:dyDescent="0.25">
      <c r="A43" s="46">
        <v>32</v>
      </c>
      <c r="B43" s="76" t="s">
        <v>36</v>
      </c>
      <c r="C43" s="55" t="str">
        <f>'Показатель 3.1'!C43</f>
        <v xml:space="preserve">Да, опубликован </v>
      </c>
      <c r="D43" s="41" t="s">
        <v>130</v>
      </c>
      <c r="E43" s="39">
        <f>IF(D43=D$5,'Методика  (Раздел 3)'!C$16,IF(D43=D$6,'Методика  (Раздел 3)'!C$17,0))</f>
        <v>2</v>
      </c>
      <c r="F43" s="86" t="s">
        <v>379</v>
      </c>
    </row>
    <row r="44" spans="1:6" ht="15.95" customHeight="1" x14ac:dyDescent="0.2">
      <c r="A44" s="46">
        <v>33</v>
      </c>
      <c r="B44" s="76" t="s">
        <v>37</v>
      </c>
      <c r="C44" s="55" t="str">
        <f>'Показатель 3.1'!C44</f>
        <v xml:space="preserve">Да, опубликован </v>
      </c>
      <c r="D44" s="41" t="s">
        <v>131</v>
      </c>
      <c r="E44" s="39">
        <f>IF(D44=D$5,'Методика  (Раздел 3)'!C$16,IF(D44=D$6,'Методика  (Раздел 3)'!C$17,0))</f>
        <v>1</v>
      </c>
      <c r="F44" s="41" t="s">
        <v>115</v>
      </c>
    </row>
    <row r="45" spans="1:6" ht="15.95" customHeight="1" x14ac:dyDescent="0.2">
      <c r="A45" s="46">
        <v>34</v>
      </c>
      <c r="B45" s="76" t="s">
        <v>38</v>
      </c>
      <c r="C45" s="55" t="str">
        <f>'Показатель 3.1'!C45</f>
        <v xml:space="preserve">Да, опубликован </v>
      </c>
      <c r="D45" s="41" t="s">
        <v>237</v>
      </c>
      <c r="E45" s="39">
        <f>IF(D45=D$5,'Методика  (Раздел 3)'!C$16,IF(D45=D$6,'Методика  (Раздел 3)'!C$17,0))</f>
        <v>0</v>
      </c>
      <c r="F45" s="41" t="s">
        <v>310</v>
      </c>
    </row>
    <row r="46" spans="1:6" ht="15.95" customHeight="1" x14ac:dyDescent="0.2">
      <c r="A46" s="46">
        <v>35</v>
      </c>
      <c r="B46" s="76" t="s">
        <v>39</v>
      </c>
      <c r="C46" s="55" t="str">
        <f>'Показатель 3.1'!C46</f>
        <v xml:space="preserve">Да, опубликован </v>
      </c>
      <c r="D46" s="41" t="s">
        <v>131</v>
      </c>
      <c r="E46" s="39">
        <f>IF(D46=D$5,'Методика  (Раздел 3)'!C$16,IF(D46=D$6,'Методика  (Раздел 3)'!C$17,0))</f>
        <v>1</v>
      </c>
      <c r="F46" s="41" t="s">
        <v>282</v>
      </c>
    </row>
    <row r="47" spans="1:6" s="32" customFormat="1" ht="15.95" customHeight="1" x14ac:dyDescent="0.2">
      <c r="A47" s="34"/>
      <c r="B47" s="75" t="s">
        <v>40</v>
      </c>
      <c r="C47" s="35"/>
      <c r="D47" s="44"/>
      <c r="E47" s="43"/>
      <c r="F47" s="44"/>
    </row>
    <row r="48" spans="1:6" ht="15.95" customHeight="1" x14ac:dyDescent="0.2">
      <c r="A48" s="38">
        <v>36</v>
      </c>
      <c r="B48" s="76" t="s">
        <v>41</v>
      </c>
      <c r="C48" s="55" t="str">
        <f>'Показатель 3.1'!C48</f>
        <v xml:space="preserve">Да, опубликован </v>
      </c>
      <c r="D48" s="41" t="s">
        <v>237</v>
      </c>
      <c r="E48" s="39">
        <f>IF(D48=D$5,'Методика  (Раздел 3)'!C$16,IF(D48=D$6,'Методика  (Раздел 3)'!C$17,0))</f>
        <v>0</v>
      </c>
      <c r="F48" s="61" t="s">
        <v>251</v>
      </c>
    </row>
    <row r="49" spans="1:6" ht="15.95" customHeight="1" x14ac:dyDescent="0.2">
      <c r="A49" s="38">
        <v>37</v>
      </c>
      <c r="B49" s="76" t="s">
        <v>42</v>
      </c>
      <c r="C49" s="55" t="str">
        <f>'Показатель 3.1'!C49</f>
        <v xml:space="preserve">Нет, не опубликован </v>
      </c>
      <c r="D49" s="41" t="s">
        <v>237</v>
      </c>
      <c r="E49" s="39">
        <f>IF(D49=D$5,'Методика  (Раздел 3)'!C$16,IF(D49=D$6,'Методика  (Раздел 3)'!C$17,0))</f>
        <v>0</v>
      </c>
      <c r="F49" s="41" t="s">
        <v>201</v>
      </c>
    </row>
    <row r="50" spans="1:6" ht="15.95" customHeight="1" x14ac:dyDescent="0.2">
      <c r="A50" s="38">
        <v>38</v>
      </c>
      <c r="B50" s="76" t="s">
        <v>43</v>
      </c>
      <c r="C50" s="55" t="str">
        <f>'Показатель 3.1'!C50</f>
        <v xml:space="preserve">Нет, не опубликован </v>
      </c>
      <c r="D50" s="41" t="s">
        <v>237</v>
      </c>
      <c r="E50" s="39">
        <f>IF(D50=D$5,'Методика  (Раздел 3)'!C$16,IF(D50=D$6,'Методика  (Раздел 3)'!C$17,0))</f>
        <v>0</v>
      </c>
      <c r="F50" s="41" t="s">
        <v>234</v>
      </c>
    </row>
    <row r="51" spans="1:6" ht="15.95" customHeight="1" x14ac:dyDescent="0.2">
      <c r="A51" s="38">
        <v>39</v>
      </c>
      <c r="B51" s="76" t="s">
        <v>44</v>
      </c>
      <c r="C51" s="55" t="str">
        <f>'Показатель 3.1'!C51</f>
        <v xml:space="preserve">Да, опубликован </v>
      </c>
      <c r="D51" s="41" t="s">
        <v>131</v>
      </c>
      <c r="E51" s="39">
        <f>IF(D51=D$5,'Методика  (Раздел 3)'!C$16,IF(D51=D$6,'Методика  (Раздел 3)'!C$17,0))</f>
        <v>1</v>
      </c>
      <c r="F51" s="41" t="s">
        <v>313</v>
      </c>
    </row>
    <row r="52" spans="1:6" ht="15.95" customHeight="1" x14ac:dyDescent="0.2">
      <c r="A52" s="38">
        <v>40</v>
      </c>
      <c r="B52" s="76" t="s">
        <v>45</v>
      </c>
      <c r="C52" s="55" t="str">
        <f>'Показатель 3.1'!C52</f>
        <v xml:space="preserve">Да, опубликован </v>
      </c>
      <c r="D52" s="41" t="s">
        <v>237</v>
      </c>
      <c r="E52" s="39">
        <f>IF(D52=D$5,'Методика  (Раздел 3)'!C$16,IF(D52=D$6,'Методика  (Раздел 3)'!C$17,0))</f>
        <v>0</v>
      </c>
      <c r="F52" s="41" t="s">
        <v>116</v>
      </c>
    </row>
    <row r="53" spans="1:6" ht="15.95" customHeight="1" x14ac:dyDescent="0.2">
      <c r="A53" s="38">
        <v>41</v>
      </c>
      <c r="B53" s="76" t="s">
        <v>46</v>
      </c>
      <c r="C53" s="55" t="str">
        <f>'Показатель 3.1'!C53</f>
        <v xml:space="preserve">Нет, не опубликован </v>
      </c>
      <c r="D53" s="41" t="s">
        <v>237</v>
      </c>
      <c r="E53" s="39">
        <f>IF(D53=D$5,'Методика  (Раздел 3)'!C$16,IF(D53=D$6,'Методика  (Раздел 3)'!C$17,0))</f>
        <v>0</v>
      </c>
      <c r="F53" s="41" t="s">
        <v>202</v>
      </c>
    </row>
    <row r="54" spans="1:6" ht="15.95" customHeight="1" x14ac:dyDescent="0.25">
      <c r="A54" s="38">
        <v>42</v>
      </c>
      <c r="B54" s="76" t="s">
        <v>47</v>
      </c>
      <c r="C54" s="55" t="str">
        <f>'Показатель 3.1'!C54</f>
        <v xml:space="preserve">Да, опубликован </v>
      </c>
      <c r="D54" s="41" t="s">
        <v>237</v>
      </c>
      <c r="E54" s="39">
        <f>IF(D54=D$5,'Методика  (Раздел 3)'!C$16,IF(D54=D$6,'Методика  (Раздел 3)'!C$17,0))</f>
        <v>0</v>
      </c>
      <c r="F54" s="86" t="s">
        <v>315</v>
      </c>
    </row>
    <row r="55" spans="1:6" s="32" customFormat="1" ht="15.95" customHeight="1" x14ac:dyDescent="0.2">
      <c r="A55" s="34"/>
      <c r="B55" s="75" t="s">
        <v>48</v>
      </c>
      <c r="C55" s="35"/>
      <c r="D55" s="44"/>
      <c r="E55" s="43"/>
      <c r="F55" s="44"/>
    </row>
    <row r="56" spans="1:6" ht="15.95" customHeight="1" x14ac:dyDescent="0.2">
      <c r="A56" s="38">
        <v>43</v>
      </c>
      <c r="B56" s="76" t="s">
        <v>49</v>
      </c>
      <c r="C56" s="55" t="str">
        <f>'Показатель 3.1'!C56</f>
        <v xml:space="preserve">Да, опубликован </v>
      </c>
      <c r="D56" s="41" t="s">
        <v>130</v>
      </c>
      <c r="E56" s="39">
        <f>IF(D56=D$5,'Методика  (Раздел 3)'!C$16,IF(D56=D$6,'Методика  (Раздел 3)'!C$17,0))</f>
        <v>2</v>
      </c>
      <c r="F56" s="41" t="s">
        <v>316</v>
      </c>
    </row>
    <row r="57" spans="1:6" ht="15.95" customHeight="1" x14ac:dyDescent="0.2">
      <c r="A57" s="38">
        <v>44</v>
      </c>
      <c r="B57" s="76" t="s">
        <v>50</v>
      </c>
      <c r="C57" s="55" t="str">
        <f>'Показатель 3.1'!C57</f>
        <v xml:space="preserve">Да, опубликован </v>
      </c>
      <c r="D57" s="41" t="s">
        <v>131</v>
      </c>
      <c r="E57" s="39">
        <f>IF(D57=D$5,'Методика  (Раздел 3)'!C$16,IF(D57=D$6,'Методика  (Раздел 3)'!C$17,0))</f>
        <v>1</v>
      </c>
      <c r="F57" s="61" t="s">
        <v>203</v>
      </c>
    </row>
    <row r="58" spans="1:6" ht="15.95" customHeight="1" x14ac:dyDescent="0.2">
      <c r="A58" s="38">
        <v>45</v>
      </c>
      <c r="B58" s="76" t="s">
        <v>51</v>
      </c>
      <c r="C58" s="55" t="str">
        <f>'Показатель 3.1'!C58</f>
        <v xml:space="preserve">Да, опубликован </v>
      </c>
      <c r="D58" s="41" t="s">
        <v>131</v>
      </c>
      <c r="E58" s="39">
        <f>IF(D58=D$5,'Методика  (Раздел 3)'!C$16,IF(D58=D$6,'Методика  (Раздел 3)'!C$17,0))</f>
        <v>1</v>
      </c>
      <c r="F58" s="61" t="s">
        <v>204</v>
      </c>
    </row>
    <row r="59" spans="1:6" ht="15.95" customHeight="1" x14ac:dyDescent="0.2">
      <c r="A59" s="38">
        <v>46</v>
      </c>
      <c r="B59" s="76" t="s">
        <v>52</v>
      </c>
      <c r="C59" s="55" t="str">
        <f>'Показатель 3.1'!C59</f>
        <v xml:space="preserve">Нет, не опубликован </v>
      </c>
      <c r="D59" s="41" t="s">
        <v>237</v>
      </c>
      <c r="E59" s="39">
        <f>IF(D59=D$5,'Методика  (Раздел 3)'!C$16,IF(D59=D$6,'Методика  (Раздел 3)'!C$17,0))</f>
        <v>0</v>
      </c>
      <c r="F59" s="41" t="s">
        <v>117</v>
      </c>
    </row>
    <row r="60" spans="1:6" ht="15.95" customHeight="1" x14ac:dyDescent="0.2">
      <c r="A60" s="38">
        <v>47</v>
      </c>
      <c r="B60" s="76" t="s">
        <v>53</v>
      </c>
      <c r="C60" s="55" t="str">
        <f>'Показатель 3.1'!C60</f>
        <v xml:space="preserve">Да, опубликован </v>
      </c>
      <c r="D60" s="41" t="s">
        <v>131</v>
      </c>
      <c r="E60" s="39">
        <f>IF(D60=D$5,'Методика  (Раздел 3)'!C$16,IF(D60=D$6,'Методика  (Раздел 3)'!C$17,0))</f>
        <v>1</v>
      </c>
      <c r="F60" s="61" t="s">
        <v>318</v>
      </c>
    </row>
    <row r="61" spans="1:6" ht="15.95" customHeight="1" x14ac:dyDescent="0.2">
      <c r="A61" s="38">
        <v>48</v>
      </c>
      <c r="B61" s="76" t="s">
        <v>54</v>
      </c>
      <c r="C61" s="55" t="str">
        <f>'Показатель 3.1'!C61</f>
        <v xml:space="preserve">Да, опубликован </v>
      </c>
      <c r="D61" s="41" t="s">
        <v>237</v>
      </c>
      <c r="E61" s="39">
        <f>IF(D61=D$5,'Методика  (Раздел 3)'!C$16,IF(D61=D$6,'Методика  (Раздел 3)'!C$17,0))</f>
        <v>0</v>
      </c>
      <c r="F61" s="61" t="s">
        <v>319</v>
      </c>
    </row>
    <row r="62" spans="1:6" ht="15.95" customHeight="1" x14ac:dyDescent="0.2">
      <c r="A62" s="38">
        <v>49</v>
      </c>
      <c r="B62" s="76" t="s">
        <v>55</v>
      </c>
      <c r="C62" s="55" t="str">
        <f>'Показатель 3.1'!C62</f>
        <v xml:space="preserve">Да, опубликован </v>
      </c>
      <c r="D62" s="41" t="s">
        <v>237</v>
      </c>
      <c r="E62" s="39">
        <f>IF(D62=D$5,'Методика  (Раздел 3)'!C$16,IF(D62=D$6,'Методика  (Раздел 3)'!C$17,0))</f>
        <v>0</v>
      </c>
      <c r="F62" s="41" t="s">
        <v>205</v>
      </c>
    </row>
    <row r="63" spans="1:6" ht="15.95" customHeight="1" x14ac:dyDescent="0.2">
      <c r="A63" s="38">
        <v>50</v>
      </c>
      <c r="B63" s="76" t="s">
        <v>56</v>
      </c>
      <c r="C63" s="55" t="str">
        <f>'Показатель 3.1'!C63</f>
        <v xml:space="preserve">Да, опубликован </v>
      </c>
      <c r="D63" s="41" t="s">
        <v>131</v>
      </c>
      <c r="E63" s="39">
        <f>IF(D63=D$5,'Методика  (Раздел 3)'!C$16,IF(D63=D$6,'Методика  (Раздел 3)'!C$17,0))</f>
        <v>1</v>
      </c>
      <c r="F63" s="41" t="s">
        <v>206</v>
      </c>
    </row>
    <row r="64" spans="1:6" ht="15.95" customHeight="1" x14ac:dyDescent="0.2">
      <c r="A64" s="38">
        <v>51</v>
      </c>
      <c r="B64" s="76" t="s">
        <v>57</v>
      </c>
      <c r="C64" s="55" t="str">
        <f>'Показатель 3.1'!C64</f>
        <v xml:space="preserve">Да, опубликован </v>
      </c>
      <c r="D64" s="41" t="s">
        <v>237</v>
      </c>
      <c r="E64" s="39">
        <f>IF(D64=D$5,'Методика  (Раздел 3)'!C$16,IF(D64=D$6,'Методика  (Раздел 3)'!C$17,0))</f>
        <v>0</v>
      </c>
      <c r="F64" s="41" t="s">
        <v>327</v>
      </c>
    </row>
    <row r="65" spans="1:6" ht="15.95" customHeight="1" x14ac:dyDescent="0.2">
      <c r="A65" s="38">
        <v>52</v>
      </c>
      <c r="B65" s="76" t="s">
        <v>58</v>
      </c>
      <c r="C65" s="55" t="str">
        <f>'Показатель 3.1'!C65</f>
        <v xml:space="preserve">Да, опубликован </v>
      </c>
      <c r="D65" s="41" t="s">
        <v>131</v>
      </c>
      <c r="E65" s="39">
        <f>IF(D65=D$5,'Методика  (Раздел 3)'!C$16,IF(D65=D$6,'Методика  (Раздел 3)'!C$17,0))</f>
        <v>1</v>
      </c>
      <c r="F65" s="61" t="s">
        <v>208</v>
      </c>
    </row>
    <row r="66" spans="1:6" ht="15.95" customHeight="1" x14ac:dyDescent="0.2">
      <c r="A66" s="38">
        <v>53</v>
      </c>
      <c r="B66" s="76" t="s">
        <v>59</v>
      </c>
      <c r="C66" s="55" t="str">
        <f>'Показатель 3.1'!C66</f>
        <v xml:space="preserve">Да, опубликован </v>
      </c>
      <c r="D66" s="41" t="s">
        <v>130</v>
      </c>
      <c r="E66" s="39">
        <f>IF(D66=D$5,'Методика  (Раздел 3)'!C$16,IF(D66=D$6,'Методика  (Раздел 3)'!C$17,0))</f>
        <v>2</v>
      </c>
      <c r="F66" s="41" t="s">
        <v>329</v>
      </c>
    </row>
    <row r="67" spans="1:6" ht="15.95" customHeight="1" x14ac:dyDescent="0.2">
      <c r="A67" s="38">
        <v>54</v>
      </c>
      <c r="B67" s="76" t="s">
        <v>60</v>
      </c>
      <c r="C67" s="55" t="str">
        <f>'Показатель 3.1'!C67</f>
        <v xml:space="preserve">Да, опубликован </v>
      </c>
      <c r="D67" s="41" t="s">
        <v>131</v>
      </c>
      <c r="E67" s="39">
        <f>IF(D67=D$5,'Методика  (Раздел 3)'!C$16,IF(D67=D$6,'Методика  (Раздел 3)'!C$17,0))</f>
        <v>1</v>
      </c>
      <c r="F67" s="41" t="s">
        <v>210</v>
      </c>
    </row>
    <row r="68" spans="1:6" ht="15.95" customHeight="1" x14ac:dyDescent="0.2">
      <c r="A68" s="38">
        <v>55</v>
      </c>
      <c r="B68" s="76" t="s">
        <v>61</v>
      </c>
      <c r="C68" s="55" t="str">
        <f>'Показатель 3.1'!C68</f>
        <v xml:space="preserve">Да, опубликован </v>
      </c>
      <c r="D68" s="41" t="s">
        <v>130</v>
      </c>
      <c r="E68" s="39">
        <f>IF(D68=D$5,'Методика  (Раздел 3)'!C$16,IF(D68=D$6,'Методика  (Раздел 3)'!C$17,0))</f>
        <v>2</v>
      </c>
      <c r="F68" s="41" t="s">
        <v>332</v>
      </c>
    </row>
    <row r="69" spans="1:6" ht="15.95" customHeight="1" x14ac:dyDescent="0.2">
      <c r="A69" s="38">
        <v>56</v>
      </c>
      <c r="B69" s="76" t="s">
        <v>62</v>
      </c>
      <c r="C69" s="55" t="str">
        <f>'Показатель 3.1'!C69</f>
        <v xml:space="preserve">Да, опубликован </v>
      </c>
      <c r="D69" s="41" t="s">
        <v>131</v>
      </c>
      <c r="E69" s="39">
        <f>IF(D69=D$5,'Методика  (Раздел 3)'!C$16,IF(D69=D$6,'Методика  (Раздел 3)'!C$17,0))</f>
        <v>1</v>
      </c>
      <c r="F69" s="41" t="s">
        <v>211</v>
      </c>
    </row>
    <row r="70" spans="1:6" s="32" customFormat="1" ht="15.95" customHeight="1" x14ac:dyDescent="0.2">
      <c r="A70" s="34"/>
      <c r="B70" s="75" t="s">
        <v>63</v>
      </c>
      <c r="C70" s="35"/>
      <c r="D70" s="44"/>
      <c r="E70" s="43"/>
      <c r="F70" s="44"/>
    </row>
    <row r="71" spans="1:6" ht="15.95" customHeight="1" x14ac:dyDescent="0.2">
      <c r="A71" s="38">
        <v>57</v>
      </c>
      <c r="B71" s="76" t="s">
        <v>64</v>
      </c>
      <c r="C71" s="55" t="str">
        <f>'Показатель 3.1'!C71</f>
        <v xml:space="preserve">Да, опубликован </v>
      </c>
      <c r="D71" s="41" t="s">
        <v>131</v>
      </c>
      <c r="E71" s="39">
        <f>IF(D71=D$5,'Методика  (Раздел 3)'!C$16,IF(D71=D$6,'Методика  (Раздел 3)'!C$17,0))</f>
        <v>1</v>
      </c>
      <c r="F71" s="41" t="s">
        <v>213</v>
      </c>
    </row>
    <row r="72" spans="1:6" ht="15.95" customHeight="1" x14ac:dyDescent="0.2">
      <c r="A72" s="38">
        <v>58</v>
      </c>
      <c r="B72" s="76" t="s">
        <v>65</v>
      </c>
      <c r="C72" s="55" t="str">
        <f>'Показатель 3.1'!C72</f>
        <v xml:space="preserve">Да, опубликован </v>
      </c>
      <c r="D72" s="41" t="s">
        <v>131</v>
      </c>
      <c r="E72" s="39">
        <f>IF(D72=D$5,'Методика  (Раздел 3)'!C$16,IF(D72=D$6,'Методика  (Раздел 3)'!C$17,0))</f>
        <v>1</v>
      </c>
      <c r="F72" s="41" t="s">
        <v>214</v>
      </c>
    </row>
    <row r="73" spans="1:6" ht="15.95" customHeight="1" x14ac:dyDescent="0.2">
      <c r="A73" s="38">
        <v>59</v>
      </c>
      <c r="B73" s="76" t="s">
        <v>66</v>
      </c>
      <c r="C73" s="55" t="str">
        <f>'Показатель 3.1'!C73</f>
        <v xml:space="preserve">Да, опубликован </v>
      </c>
      <c r="D73" s="41" t="s">
        <v>131</v>
      </c>
      <c r="E73" s="39">
        <f>IF(D73=D$5,'Методика  (Раздел 3)'!C$16,IF(D73=D$6,'Методика  (Раздел 3)'!C$17,0))</f>
        <v>1</v>
      </c>
      <c r="F73" s="41" t="s">
        <v>215</v>
      </c>
    </row>
    <row r="74" spans="1:6" ht="15.95" customHeight="1" x14ac:dyDescent="0.2">
      <c r="A74" s="38">
        <v>60</v>
      </c>
      <c r="B74" s="76" t="s">
        <v>67</v>
      </c>
      <c r="C74" s="55" t="str">
        <f>'Показатель 3.1'!C74</f>
        <v xml:space="preserve">Да, опубликован </v>
      </c>
      <c r="D74" s="41" t="s">
        <v>131</v>
      </c>
      <c r="E74" s="39">
        <f>IF(D74=D$5,'Методика  (Раздел 3)'!C$16,IF(D74=D$6,'Методика  (Раздел 3)'!C$17,0))</f>
        <v>1</v>
      </c>
      <c r="F74" s="41" t="s">
        <v>373</v>
      </c>
    </row>
    <row r="75" spans="1:6" ht="15.95" customHeight="1" x14ac:dyDescent="0.2">
      <c r="A75" s="38">
        <v>61</v>
      </c>
      <c r="B75" s="76" t="s">
        <v>68</v>
      </c>
      <c r="C75" s="55" t="str">
        <f>'Показатель 3.1'!C75</f>
        <v xml:space="preserve">Да, опубликован </v>
      </c>
      <c r="D75" s="41" t="s">
        <v>130</v>
      </c>
      <c r="E75" s="39">
        <f>IF(D75=D$5,'Методика  (Раздел 3)'!C$16,IF(D75=D$6,'Методика  (Раздел 3)'!C$17,0))</f>
        <v>2</v>
      </c>
      <c r="F75" s="41" t="s">
        <v>276</v>
      </c>
    </row>
    <row r="76" spans="1:6" ht="15.95" customHeight="1" x14ac:dyDescent="0.2">
      <c r="A76" s="38">
        <v>62</v>
      </c>
      <c r="B76" s="76" t="s">
        <v>69</v>
      </c>
      <c r="C76" s="55" t="str">
        <f>'Показатель 3.1'!C76</f>
        <v xml:space="preserve">Да, опубликован </v>
      </c>
      <c r="D76" s="41" t="s">
        <v>237</v>
      </c>
      <c r="E76" s="39">
        <f>IF(D76=D$5,'Методика  (Раздел 3)'!C$16,IF(D76=D$6,'Методика  (Раздел 3)'!C$17,0))</f>
        <v>0</v>
      </c>
      <c r="F76" s="41" t="s">
        <v>342</v>
      </c>
    </row>
    <row r="77" spans="1:6" s="32" customFormat="1" ht="15.95" customHeight="1" x14ac:dyDescent="0.2">
      <c r="A77" s="34"/>
      <c r="B77" s="75" t="s">
        <v>70</v>
      </c>
      <c r="C77" s="35"/>
      <c r="D77" s="44"/>
      <c r="E77" s="43"/>
      <c r="F77" s="44"/>
    </row>
    <row r="78" spans="1:6" ht="15.95" customHeight="1" x14ac:dyDescent="0.2">
      <c r="A78" s="38">
        <v>63</v>
      </c>
      <c r="B78" s="76" t="s">
        <v>71</v>
      </c>
      <c r="C78" s="55" t="str">
        <f>'Показатель 3.1'!C78</f>
        <v xml:space="preserve">Нет, не опубликован </v>
      </c>
      <c r="D78" s="41" t="s">
        <v>237</v>
      </c>
      <c r="E78" s="39">
        <f>IF(D78=D$5,'Методика  (Раздел 3)'!C$16,IF(D78=D$6,'Методика  (Раздел 3)'!C$17,0))</f>
        <v>0</v>
      </c>
      <c r="F78" s="61" t="s">
        <v>346</v>
      </c>
    </row>
    <row r="79" spans="1:6" ht="15.95" customHeight="1" x14ac:dyDescent="0.2">
      <c r="A79" s="38">
        <v>64</v>
      </c>
      <c r="B79" s="76" t="s">
        <v>72</v>
      </c>
      <c r="C79" s="55" t="str">
        <f>'Показатель 3.1'!C79</f>
        <v xml:space="preserve">Да, опубликован </v>
      </c>
      <c r="D79" s="41" t="s">
        <v>237</v>
      </c>
      <c r="E79" s="39">
        <f>IF(D79=D$5,'Методика  (Раздел 3)'!C$16,IF(D79=D$6,'Методика  (Раздел 3)'!C$17,0))</f>
        <v>0</v>
      </c>
      <c r="F79" s="41" t="s">
        <v>347</v>
      </c>
    </row>
    <row r="80" spans="1:6" ht="15.95" customHeight="1" x14ac:dyDescent="0.2">
      <c r="A80" s="38">
        <v>65</v>
      </c>
      <c r="B80" s="76" t="s">
        <v>73</v>
      </c>
      <c r="C80" s="55" t="str">
        <f>'Показатель 3.1'!C80</f>
        <v xml:space="preserve">Нет, не опубликован </v>
      </c>
      <c r="D80" s="41" t="s">
        <v>237</v>
      </c>
      <c r="E80" s="39">
        <f>IF(D80=D$5,'Методика  (Раздел 3)'!C$16,IF(D80=D$6,'Методика  (Раздел 3)'!C$17,0))</f>
        <v>0</v>
      </c>
      <c r="F80" s="41" t="s">
        <v>217</v>
      </c>
    </row>
    <row r="81" spans="1:6" ht="15.95" customHeight="1" x14ac:dyDescent="0.2">
      <c r="A81" s="38">
        <v>66</v>
      </c>
      <c r="B81" s="76" t="s">
        <v>74</v>
      </c>
      <c r="C81" s="55" t="str">
        <f>'Показатель 3.1'!C81</f>
        <v xml:space="preserve">Да, опубликован </v>
      </c>
      <c r="D81" s="41" t="s">
        <v>237</v>
      </c>
      <c r="E81" s="39">
        <f>IF(D81=D$5,'Методика  (Раздел 3)'!C$16,IF(D81=D$6,'Методика  (Раздел 3)'!C$17,0))</f>
        <v>0</v>
      </c>
      <c r="F81" s="41" t="s">
        <v>219</v>
      </c>
    </row>
    <row r="82" spans="1:6" ht="15.95" customHeight="1" x14ac:dyDescent="0.2">
      <c r="A82" s="38">
        <v>67</v>
      </c>
      <c r="B82" s="76" t="s">
        <v>75</v>
      </c>
      <c r="C82" s="55" t="str">
        <f>'Показатель 3.1'!C82</f>
        <v xml:space="preserve">Да, опубликован </v>
      </c>
      <c r="D82" s="41" t="s">
        <v>131</v>
      </c>
      <c r="E82" s="39">
        <f>IF(D82=D$5,'Методика  (Раздел 3)'!C$16,IF(D82=D$6,'Методика  (Раздел 3)'!C$17,0))</f>
        <v>1</v>
      </c>
      <c r="F82" s="41" t="s">
        <v>220</v>
      </c>
    </row>
    <row r="83" spans="1:6" ht="15.95" customHeight="1" x14ac:dyDescent="0.2">
      <c r="A83" s="38">
        <v>68</v>
      </c>
      <c r="B83" s="76" t="s">
        <v>76</v>
      </c>
      <c r="C83" s="55" t="str">
        <f>'Показатель 3.1'!C83</f>
        <v xml:space="preserve">Нет, не опубликован </v>
      </c>
      <c r="D83" s="41" t="s">
        <v>237</v>
      </c>
      <c r="E83" s="39">
        <f>IF(D83=D$5,'Методика  (Раздел 3)'!C$16,IF(D83=D$6,'Методика  (Раздел 3)'!C$17,0))</f>
        <v>0</v>
      </c>
      <c r="F83" s="41" t="s">
        <v>119</v>
      </c>
    </row>
    <row r="84" spans="1:6" ht="15.95" customHeight="1" x14ac:dyDescent="0.2">
      <c r="A84" s="38">
        <v>69</v>
      </c>
      <c r="B84" s="76" t="s">
        <v>77</v>
      </c>
      <c r="C84" s="55" t="str">
        <f>'Показатель 3.1'!C84</f>
        <v xml:space="preserve">Да, опубликован </v>
      </c>
      <c r="D84" s="41" t="s">
        <v>130</v>
      </c>
      <c r="E84" s="39">
        <f>IF(D84=D$5,'Методика  (Раздел 3)'!C$16,IF(D84=D$6,'Методика  (Раздел 3)'!C$17,0))</f>
        <v>2</v>
      </c>
      <c r="F84" s="41" t="s">
        <v>221</v>
      </c>
    </row>
    <row r="85" spans="1:6" ht="15.95" customHeight="1" x14ac:dyDescent="0.2">
      <c r="A85" s="38">
        <v>70</v>
      </c>
      <c r="B85" s="76" t="s">
        <v>78</v>
      </c>
      <c r="C85" s="55" t="str">
        <f>'Показатель 3.1'!C85</f>
        <v xml:space="preserve">Да, опубликован </v>
      </c>
      <c r="D85" s="41" t="s">
        <v>130</v>
      </c>
      <c r="E85" s="39">
        <f>IF(D85=D$5,'Методика  (Раздел 3)'!C$16,IF(D85=D$6,'Методика  (Раздел 3)'!C$17,0))</f>
        <v>2</v>
      </c>
      <c r="F85" s="61" t="s">
        <v>393</v>
      </c>
    </row>
    <row r="86" spans="1:6" ht="15.95" customHeight="1" x14ac:dyDescent="0.2">
      <c r="A86" s="38">
        <v>71</v>
      </c>
      <c r="B86" s="76" t="s">
        <v>79</v>
      </c>
      <c r="C86" s="55" t="str">
        <f>'Показатель 3.1'!C86</f>
        <v xml:space="preserve">Да, опубликован </v>
      </c>
      <c r="D86" s="41" t="s">
        <v>237</v>
      </c>
      <c r="E86" s="39">
        <f>IF(D86=D$5,'Методика  (Раздел 3)'!C$16,IF(D86=D$6,'Методика  (Раздел 3)'!C$17,0))</f>
        <v>0</v>
      </c>
      <c r="F86" s="41" t="s">
        <v>222</v>
      </c>
    </row>
    <row r="87" spans="1:6" ht="15.95" customHeight="1" x14ac:dyDescent="0.2">
      <c r="A87" s="38">
        <v>72</v>
      </c>
      <c r="B87" s="76" t="s">
        <v>80</v>
      </c>
      <c r="C87" s="55" t="str">
        <f>'Показатель 3.1'!C87</f>
        <v xml:space="preserve">Да, опубликован </v>
      </c>
      <c r="D87" s="41" t="s">
        <v>237</v>
      </c>
      <c r="E87" s="39">
        <f>IF(D87=D$5,'Методика  (Раздел 3)'!C$16,IF(D87=D$6,'Методика  (Раздел 3)'!C$17,0))</f>
        <v>0</v>
      </c>
      <c r="F87" s="41" t="s">
        <v>223</v>
      </c>
    </row>
    <row r="88" spans="1:6" ht="15.95" customHeight="1" x14ac:dyDescent="0.2">
      <c r="A88" s="38">
        <v>73</v>
      </c>
      <c r="B88" s="76" t="s">
        <v>81</v>
      </c>
      <c r="C88" s="55" t="str">
        <f>'Показатель 3.1'!C88</f>
        <v xml:space="preserve">Да, опубликован </v>
      </c>
      <c r="D88" s="41" t="s">
        <v>131</v>
      </c>
      <c r="E88" s="39">
        <f>IF(D88=D$5,'Методика  (Раздел 3)'!C$16,IF(D88=D$6,'Методика  (Раздел 3)'!C$17,0))</f>
        <v>1</v>
      </c>
      <c r="F88" s="61" t="s">
        <v>351</v>
      </c>
    </row>
    <row r="89" spans="1:6" ht="15.95" customHeight="1" x14ac:dyDescent="0.2">
      <c r="A89" s="38">
        <v>74</v>
      </c>
      <c r="B89" s="76" t="s">
        <v>82</v>
      </c>
      <c r="C89" s="55" t="str">
        <f>'Показатель 3.1'!C89</f>
        <v xml:space="preserve">Да, опубликован </v>
      </c>
      <c r="D89" s="41" t="s">
        <v>237</v>
      </c>
      <c r="E89" s="39">
        <f>IF(D89=D$5,'Методика  (Раздел 3)'!C$16,IF(D89=D$6,'Методика  (Раздел 3)'!C$17,0))</f>
        <v>0</v>
      </c>
      <c r="F89" s="61" t="s">
        <v>355</v>
      </c>
    </row>
    <row r="90" spans="1:6" s="32" customFormat="1" ht="15.95" customHeight="1" x14ac:dyDescent="0.2">
      <c r="A90" s="34"/>
      <c r="B90" s="75" t="s">
        <v>83</v>
      </c>
      <c r="C90" s="35"/>
      <c r="D90" s="44"/>
      <c r="E90" s="43"/>
      <c r="F90" s="44"/>
    </row>
    <row r="91" spans="1:6" ht="15.95" customHeight="1" x14ac:dyDescent="0.2">
      <c r="A91" s="38">
        <v>75</v>
      </c>
      <c r="B91" s="76" t="s">
        <v>84</v>
      </c>
      <c r="C91" s="55" t="str">
        <f>'Показатель 3.1'!C91</f>
        <v xml:space="preserve">Нет, не опубликован </v>
      </c>
      <c r="D91" s="41" t="s">
        <v>237</v>
      </c>
      <c r="E91" s="39">
        <f>IF(D91=D$5,'Методика  (Раздел 3)'!C$16,IF(D91=D$6,'Методика  (Раздел 3)'!C$17,0))</f>
        <v>0</v>
      </c>
      <c r="F91" s="41" t="s">
        <v>225</v>
      </c>
    </row>
    <row r="92" spans="1:6" ht="15.95" customHeight="1" x14ac:dyDescent="0.2">
      <c r="A92" s="38">
        <v>76</v>
      </c>
      <c r="B92" s="76" t="s">
        <v>85</v>
      </c>
      <c r="C92" s="55" t="str">
        <f>'Показатель 3.1'!C92</f>
        <v xml:space="preserve">Да, опубликован </v>
      </c>
      <c r="D92" s="41" t="s">
        <v>237</v>
      </c>
      <c r="E92" s="39">
        <f>IF(D92=D$5,'Методика  (Раздел 3)'!C$16,IF(D92=D$6,'Методика  (Раздел 3)'!C$17,0))</f>
        <v>0</v>
      </c>
      <c r="F92" s="41" t="s">
        <v>356</v>
      </c>
    </row>
    <row r="93" spans="1:6" ht="15.95" customHeight="1" x14ac:dyDescent="0.2">
      <c r="A93" s="38">
        <v>77</v>
      </c>
      <c r="B93" s="76" t="s">
        <v>86</v>
      </c>
      <c r="C93" s="55" t="str">
        <f>'Показатель 3.1'!C93</f>
        <v xml:space="preserve">Да, опубликован </v>
      </c>
      <c r="D93" s="41" t="s">
        <v>237</v>
      </c>
      <c r="E93" s="39">
        <f>IF(D93=D$5,'Методика  (Раздел 3)'!C$16,IF(D93=D$6,'Методика  (Раздел 3)'!C$17,0))</f>
        <v>0</v>
      </c>
      <c r="F93" s="41" t="s">
        <v>364</v>
      </c>
    </row>
    <row r="94" spans="1:6" ht="15.95" customHeight="1" x14ac:dyDescent="0.2">
      <c r="A94" s="38">
        <v>78</v>
      </c>
      <c r="B94" s="76" t="s">
        <v>87</v>
      </c>
      <c r="C94" s="55" t="str">
        <f>'Показатель 3.1'!C94</f>
        <v xml:space="preserve">Да, опубликован </v>
      </c>
      <c r="D94" s="41" t="s">
        <v>237</v>
      </c>
      <c r="E94" s="39">
        <f>IF(D94=D$5,'Методика  (Раздел 3)'!C$16,IF(D94=D$6,'Методика  (Раздел 3)'!C$17,0))</f>
        <v>0</v>
      </c>
      <c r="F94" s="41" t="s">
        <v>270</v>
      </c>
    </row>
    <row r="95" spans="1:6" ht="15.95" customHeight="1" x14ac:dyDescent="0.2">
      <c r="A95" s="38">
        <v>79</v>
      </c>
      <c r="B95" s="76" t="s">
        <v>88</v>
      </c>
      <c r="C95" s="55" t="str">
        <f>'Показатель 3.1'!C95</f>
        <v xml:space="preserve">Нет, не опубликован </v>
      </c>
      <c r="D95" s="41" t="s">
        <v>237</v>
      </c>
      <c r="E95" s="39">
        <f>IF(D95=D$5,'Методика  (Раздел 3)'!C$16,IF(D95=D$6,'Методика  (Раздел 3)'!C$17,0))</f>
        <v>0</v>
      </c>
      <c r="F95" s="41" t="s">
        <v>101</v>
      </c>
    </row>
    <row r="96" spans="1:6" ht="15.95" customHeight="1" x14ac:dyDescent="0.2">
      <c r="A96" s="38">
        <v>80</v>
      </c>
      <c r="B96" s="76" t="s">
        <v>89</v>
      </c>
      <c r="C96" s="55" t="str">
        <f>'Показатель 3.1'!C96</f>
        <v xml:space="preserve">Да, опубликован </v>
      </c>
      <c r="D96" s="41" t="s">
        <v>131</v>
      </c>
      <c r="E96" s="39">
        <f>IF(D96=D$5,'Методика  (Раздел 3)'!C$16,IF(D96=D$6,'Методика  (Раздел 3)'!C$17,0))</f>
        <v>1</v>
      </c>
      <c r="F96" s="61" t="s">
        <v>369</v>
      </c>
    </row>
    <row r="97" spans="1:6" ht="15.95" customHeight="1" x14ac:dyDescent="0.2">
      <c r="A97" s="38">
        <v>81</v>
      </c>
      <c r="B97" s="76" t="s">
        <v>90</v>
      </c>
      <c r="C97" s="55" t="str">
        <f>'Показатель 3.1'!C97</f>
        <v xml:space="preserve">Да, опубликован </v>
      </c>
      <c r="D97" s="41" t="s">
        <v>237</v>
      </c>
      <c r="E97" s="39">
        <f>IF(D97=D$5,'Методика  (Раздел 3)'!C$16,IF(D97=D$6,'Методика  (Раздел 3)'!C$17,0))</f>
        <v>0</v>
      </c>
      <c r="F97" s="41" t="s">
        <v>212</v>
      </c>
    </row>
    <row r="98" spans="1:6" ht="15.95" customHeight="1" x14ac:dyDescent="0.2">
      <c r="A98" s="38">
        <v>82</v>
      </c>
      <c r="B98" s="76" t="s">
        <v>91</v>
      </c>
      <c r="C98" s="55" t="str">
        <f>'Показатель 3.1'!C98</f>
        <v xml:space="preserve">Да, опубликован </v>
      </c>
      <c r="D98" s="41" t="s">
        <v>237</v>
      </c>
      <c r="E98" s="39">
        <f>IF(D98=D$5,'Методика  (Раздел 3)'!C$16,IF(D98=D$6,'Методика  (Раздел 3)'!C$17,0))</f>
        <v>0</v>
      </c>
      <c r="F98" s="41" t="s">
        <v>227</v>
      </c>
    </row>
    <row r="99" spans="1:6" ht="15.95" customHeight="1" x14ac:dyDescent="0.2">
      <c r="A99" s="38">
        <v>83</v>
      </c>
      <c r="B99" s="76" t="s">
        <v>92</v>
      </c>
      <c r="C99" s="55" t="str">
        <f>'Показатель 3.1'!C99</f>
        <v xml:space="preserve">Нет, не опубликован </v>
      </c>
      <c r="D99" s="41" t="s">
        <v>237</v>
      </c>
      <c r="E99" s="39">
        <f>IF(D99=D$5,'Методика  (Раздел 3)'!C$16,IF(D99=D$6,'Методика  (Раздел 3)'!C$17,0))</f>
        <v>0</v>
      </c>
      <c r="F99" s="41" t="s">
        <v>228</v>
      </c>
    </row>
    <row r="100" spans="1:6" x14ac:dyDescent="0.2">
      <c r="A100" s="34"/>
      <c r="B100" s="47" t="s">
        <v>165</v>
      </c>
      <c r="C100" s="47"/>
      <c r="D100" s="57"/>
      <c r="E100" s="48"/>
      <c r="F100" s="64"/>
    </row>
    <row r="101" spans="1:6" x14ac:dyDescent="0.2">
      <c r="A101" s="38">
        <v>84</v>
      </c>
      <c r="B101" s="77" t="s">
        <v>166</v>
      </c>
      <c r="C101" s="55" t="str">
        <f>'Показатель 3.1'!C101</f>
        <v xml:space="preserve">Да, опубликован </v>
      </c>
      <c r="D101" s="41" t="s">
        <v>237</v>
      </c>
      <c r="E101" s="39">
        <f>IF(D101=D$5,'Методика  (Раздел 3)'!C$16,IF(D101=D$6,'Методика  (Раздел 3)'!C$17,0))</f>
        <v>0</v>
      </c>
      <c r="F101" s="65" t="s">
        <v>345</v>
      </c>
    </row>
    <row r="102" spans="1:6" x14ac:dyDescent="0.2">
      <c r="A102" s="38">
        <v>85</v>
      </c>
      <c r="B102" s="77" t="s">
        <v>167</v>
      </c>
      <c r="C102" s="55" t="str">
        <f>'Показатель 3.1'!C102</f>
        <v xml:space="preserve">Нет, не опубликован </v>
      </c>
      <c r="D102" s="41" t="s">
        <v>237</v>
      </c>
      <c r="E102" s="39">
        <f>IF(D102=D$5,'Методика  (Раздел 3)'!C$16,IF(D102=D$6,'Методика  (Раздел 3)'!C$17,0))</f>
        <v>0</v>
      </c>
      <c r="F102" s="65" t="s">
        <v>229</v>
      </c>
    </row>
    <row r="106" spans="1:6" x14ac:dyDescent="0.2">
      <c r="A106" s="49"/>
    </row>
    <row r="113" spans="1:1" x14ac:dyDescent="0.2">
      <c r="A113" s="49"/>
    </row>
    <row r="117" spans="1:1" x14ac:dyDescent="0.2">
      <c r="A117" s="49"/>
    </row>
    <row r="120" spans="1:1" x14ac:dyDescent="0.2">
      <c r="A120" s="49"/>
    </row>
    <row r="124" spans="1:1" x14ac:dyDescent="0.2">
      <c r="A124" s="49"/>
    </row>
    <row r="127" spans="1:1" x14ac:dyDescent="0.2">
      <c r="A127" s="49"/>
    </row>
    <row r="131" spans="1:1" x14ac:dyDescent="0.2">
      <c r="A131" s="49"/>
    </row>
  </sheetData>
  <autoFilter ref="A9:F102"/>
  <mergeCells count="6">
    <mergeCell ref="B3:F3"/>
    <mergeCell ref="A4:A8"/>
    <mergeCell ref="E5:E8"/>
    <mergeCell ref="B5:B7"/>
    <mergeCell ref="F4:F7"/>
    <mergeCell ref="C4:C6"/>
  </mergeCells>
  <dataValidations count="1">
    <dataValidation type="list" allowBlank="1" showInputMessage="1" showErrorMessage="1" sqref="D78:D89 D91:D99 D10:D27 D29:D39 D41:D46 D48:D54 D56:D69 D71:D76 D101:D102">
      <formula1>Выбор_3.3</formula1>
    </dataValidation>
  </dataValidations>
  <hyperlinks>
    <hyperlink ref="F64" r:id="rId1" display="http://www.government-nnov.ru/?id=161736"/>
    <hyperlink ref="F25" r:id="rId2"/>
    <hyperlink ref="F43" r:id="rId3"/>
    <hyperlink ref="F21" r:id="rId4"/>
    <hyperlink ref="F36" r:id="rId5"/>
    <hyperlink ref="F58" r:id="rId6"/>
    <hyperlink ref="F61" r:id="rId7"/>
    <hyperlink ref="F89" r:id="rId8" display="http://open.findep.org/budget/index"/>
    <hyperlink ref="F96" r:id="rId9"/>
    <hyperlink ref="F32" r:id="rId10"/>
    <hyperlink ref="F34" r:id="rId11"/>
    <hyperlink ref="F57" r:id="rId12"/>
    <hyperlink ref="F88" r:id="rId13"/>
    <hyperlink ref="F18" r:id="rId14"/>
    <hyperlink ref="F41" r:id="rId15"/>
    <hyperlink ref="F19" r:id="rId16"/>
    <hyperlink ref="F13" r:id="rId17"/>
    <hyperlink ref="F60" r:id="rId18"/>
    <hyperlink ref="F65" r:id="rId19"/>
    <hyperlink ref="F27" r:id="rId20"/>
  </hyperlinks>
  <pageMargins left="0.70866141732283472" right="0.70866141732283472" top="0.74803149606299213" bottom="0.74803149606299213" header="0.31496062992125984" footer="0.31496062992125984"/>
  <pageSetup paperSize="9" scale="73" fitToHeight="3" orientation="landscape" r:id="rId21"/>
  <headerFooter>
    <oddFooter>&amp;A&amp;RСтраница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1"/>
  <sheetViews>
    <sheetView zoomScaleNormal="100" zoomScaleSheetLayoutView="10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G1" sqref="G1:G1048576"/>
    </sheetView>
  </sheetViews>
  <sheetFormatPr defaultColWidth="9.140625" defaultRowHeight="12.75" x14ac:dyDescent="0.2"/>
  <cols>
    <col min="1" max="1" width="3.42578125" style="50" customWidth="1"/>
    <col min="2" max="2" width="32.7109375" style="29" customWidth="1"/>
    <col min="3" max="3" width="20.42578125" style="29" customWidth="1"/>
    <col min="4" max="4" width="43.5703125" style="58" customWidth="1"/>
    <col min="5" max="5" width="11.5703125" style="2" customWidth="1"/>
    <col min="6" max="6" width="56.28515625" style="2" customWidth="1"/>
    <col min="7" max="16384" width="9.140625" style="2"/>
  </cols>
  <sheetData>
    <row r="1" spans="1:6" ht="21" customHeight="1" x14ac:dyDescent="0.2">
      <c r="A1" s="15"/>
      <c r="B1" s="19" t="s">
        <v>290</v>
      </c>
      <c r="C1" s="19"/>
      <c r="D1" s="24"/>
      <c r="E1" s="20"/>
      <c r="F1" s="20"/>
    </row>
    <row r="2" spans="1:6" ht="16.5" customHeight="1" x14ac:dyDescent="0.2">
      <c r="A2" s="22"/>
      <c r="B2" s="59" t="s">
        <v>183</v>
      </c>
      <c r="C2" s="59"/>
      <c r="D2" s="59"/>
      <c r="E2" s="59"/>
      <c r="F2" s="59"/>
    </row>
    <row r="3" spans="1:6" s="29" customFormat="1" ht="80.25" customHeight="1" x14ac:dyDescent="0.25">
      <c r="A3" s="27"/>
      <c r="B3" s="135" t="str">
        <f>'Методика  (Раздел 3)'!B20</f>
        <v>В целях оценки показателя учитываются сведения, представленные в разрезе видов доходов с детализацией до уровня подгруппы или статьи классификации доходов бюджетов. С учетом особенностей классификации доходов бюджетов данные необходимо агрегировать в целях обеспечения наглядности и понятности для граждан. Для максимальной оценки показателя, как минимум, следует представить сведения в разрезе следующих видов доходов: а) налог на прибыль организаций; б) налог на доходы физических лиц; в) акцизы (рекомендуется детализировать по агрегированным видам); г) налоги на совокупный доход (рекомендуется детализировать по статьям); д) налог на имущество организаций; е) транспортный налог; ж) налог на игорный бизнес (при наличии); з) налог на добычу полезных ископаемых (рекомендуется детализировать по подстатьям); и) доходы от использования имущества, находящегося в государственной собственности; к) дотации; л) субсидии; м) субвенции.</v>
      </c>
      <c r="C3" s="135"/>
      <c r="D3" s="135"/>
      <c r="E3" s="135"/>
      <c r="F3" s="135"/>
    </row>
    <row r="4" spans="1:6" ht="42.75" customHeight="1" x14ac:dyDescent="0.2">
      <c r="A4" s="136" t="s">
        <v>152</v>
      </c>
      <c r="B4" s="30" t="s">
        <v>0</v>
      </c>
      <c r="C4" s="144" t="s">
        <v>235</v>
      </c>
      <c r="D4" s="51" t="str">
        <f>'Методика  (Раздел 3)'!B19</f>
        <v>Представлены ли в «бюджете для граждан» сведения о доходах бюджета на 2015 год и плановый период 2016 и 2017 годов в разрезе видов доходов?</v>
      </c>
      <c r="E4" s="51" t="s">
        <v>98</v>
      </c>
      <c r="F4" s="144" t="s">
        <v>162</v>
      </c>
    </row>
    <row r="5" spans="1:6" ht="28.5" customHeight="1" x14ac:dyDescent="0.2">
      <c r="A5" s="137"/>
      <c r="B5" s="144" t="s">
        <v>160</v>
      </c>
      <c r="C5" s="145"/>
      <c r="D5" s="52" t="str">
        <f>'Методика  (Раздел 3)'!B21</f>
        <v>Да, представлены сведения по всем перечисленным видам доходов</v>
      </c>
      <c r="E5" s="146" t="s">
        <v>163</v>
      </c>
      <c r="F5" s="145"/>
    </row>
    <row r="6" spans="1:6" ht="27" customHeight="1" x14ac:dyDescent="0.2">
      <c r="A6" s="137"/>
      <c r="B6" s="145"/>
      <c r="C6" s="145"/>
      <c r="D6" s="52" t="str">
        <f>'Методика  (Раздел 3)'!B22</f>
        <v>Да, представлены сведения по большинству перечисленных видов доходов</v>
      </c>
      <c r="E6" s="147"/>
      <c r="F6" s="145"/>
    </row>
    <row r="7" spans="1:6" ht="27" customHeight="1" x14ac:dyDescent="0.2">
      <c r="A7" s="137"/>
      <c r="B7" s="143"/>
      <c r="C7" s="63"/>
      <c r="D7" s="52" t="str">
        <f>'Методика  (Раздел 3)'!B23</f>
        <v xml:space="preserve">Нет, сведения не представлены или представлены частично </v>
      </c>
      <c r="E7" s="147"/>
      <c r="F7" s="143"/>
    </row>
    <row r="8" spans="1:6" ht="15.75" hidden="1" customHeight="1" x14ac:dyDescent="0.2">
      <c r="A8" s="137"/>
      <c r="B8" s="30"/>
      <c r="C8" s="52"/>
      <c r="D8" s="56"/>
      <c r="E8" s="148"/>
      <c r="F8" s="56"/>
    </row>
    <row r="9" spans="1:6" s="32" customFormat="1" ht="15.95" customHeight="1" x14ac:dyDescent="0.2">
      <c r="A9" s="34"/>
      <c r="B9" s="75" t="s">
        <v>2</v>
      </c>
      <c r="C9" s="35"/>
      <c r="D9" s="44"/>
      <c r="E9" s="43"/>
      <c r="F9" s="37"/>
    </row>
    <row r="10" spans="1:6" ht="15.95" customHeight="1" x14ac:dyDescent="0.2">
      <c r="A10" s="38">
        <v>1</v>
      </c>
      <c r="B10" s="76" t="s">
        <v>3</v>
      </c>
      <c r="C10" s="55" t="str">
        <f>'Показатель 3.1'!C10</f>
        <v xml:space="preserve">Нет, не опубликован </v>
      </c>
      <c r="D10" s="41" t="s">
        <v>238</v>
      </c>
      <c r="E10" s="39">
        <f>IF(D10=D$5,'Методика  (Раздел 3)'!C$21,IF(D10=D$6,'Методика  (Раздел 3)'!C$22,0))</f>
        <v>0</v>
      </c>
      <c r="F10" s="41" t="s">
        <v>94</v>
      </c>
    </row>
    <row r="11" spans="1:6" ht="15.95" customHeight="1" x14ac:dyDescent="0.2">
      <c r="A11" s="38">
        <v>2</v>
      </c>
      <c r="B11" s="76" t="s">
        <v>4</v>
      </c>
      <c r="C11" s="55" t="str">
        <f>'Показатель 3.1'!C11</f>
        <v xml:space="preserve">Да, опубликован </v>
      </c>
      <c r="D11" s="41" t="s">
        <v>134</v>
      </c>
      <c r="E11" s="39">
        <f>IF(D11=D$5,'Методика  (Раздел 3)'!C$21,IF(D11=D$6,'Методика  (Раздел 3)'!C$22,0))</f>
        <v>2</v>
      </c>
      <c r="F11" s="41" t="s">
        <v>230</v>
      </c>
    </row>
    <row r="12" spans="1:6" ht="15.95" customHeight="1" x14ac:dyDescent="0.2">
      <c r="A12" s="38">
        <v>3</v>
      </c>
      <c r="B12" s="76" t="s">
        <v>5</v>
      </c>
      <c r="C12" s="55" t="str">
        <f>'Показатель 3.1'!C12</f>
        <v xml:space="preserve">Да, опубликован </v>
      </c>
      <c r="D12" s="41" t="s">
        <v>135</v>
      </c>
      <c r="E12" s="39">
        <f>IF(D12=D$5,'Методика  (Раздел 3)'!C$21,IF(D12=D$6,'Методика  (Раздел 3)'!C$22,0))</f>
        <v>1</v>
      </c>
      <c r="F12" s="61" t="s">
        <v>104</v>
      </c>
    </row>
    <row r="13" spans="1:6" ht="15.95" customHeight="1" x14ac:dyDescent="0.2">
      <c r="A13" s="38">
        <v>4</v>
      </c>
      <c r="B13" s="76" t="s">
        <v>6</v>
      </c>
      <c r="C13" s="55" t="str">
        <f>'Показатель 3.1'!C13</f>
        <v xml:space="preserve">Да, опубликован </v>
      </c>
      <c r="D13" s="41" t="s">
        <v>134</v>
      </c>
      <c r="E13" s="39">
        <f>IF(D13=D$5,'Методика  (Раздел 3)'!C$21,IF(D13=D$6,'Методика  (Раздел 3)'!C$22,0))</f>
        <v>2</v>
      </c>
      <c r="F13" s="61" t="s">
        <v>105</v>
      </c>
    </row>
    <row r="14" spans="1:6" ht="15.95" customHeight="1" x14ac:dyDescent="0.2">
      <c r="A14" s="38">
        <v>5</v>
      </c>
      <c r="B14" s="76" t="s">
        <v>7</v>
      </c>
      <c r="C14" s="55" t="str">
        <f>'Показатель 3.1'!C14</f>
        <v xml:space="preserve">Нет, не опубликован </v>
      </c>
      <c r="D14" s="41" t="s">
        <v>238</v>
      </c>
      <c r="E14" s="39">
        <f>IF(D14=D$5,'Методика  (Раздел 3)'!C$21,IF(D14=D$6,'Методика  (Раздел 3)'!C$22,0))</f>
        <v>0</v>
      </c>
      <c r="F14" s="41" t="s">
        <v>184</v>
      </c>
    </row>
    <row r="15" spans="1:6" ht="15.95" customHeight="1" x14ac:dyDescent="0.2">
      <c r="A15" s="38">
        <v>6</v>
      </c>
      <c r="B15" s="76" t="s">
        <v>8</v>
      </c>
      <c r="C15" s="55" t="str">
        <f>'Показатель 3.1'!C15</f>
        <v xml:space="preserve">Нет, не опубликован </v>
      </c>
      <c r="D15" s="41" t="s">
        <v>238</v>
      </c>
      <c r="E15" s="39">
        <f>IF(D15=D$5,'Методика  (Раздел 3)'!C$21,IF(D15=D$6,'Методика  (Раздел 3)'!C$22,0))</f>
        <v>0</v>
      </c>
      <c r="F15" s="41" t="s">
        <v>185</v>
      </c>
    </row>
    <row r="16" spans="1:6" ht="15.95" customHeight="1" x14ac:dyDescent="0.2">
      <c r="A16" s="38">
        <v>7</v>
      </c>
      <c r="B16" s="76" t="s">
        <v>9</v>
      </c>
      <c r="C16" s="55" t="str">
        <f>'Показатель 3.1'!C16</f>
        <v xml:space="preserve">Да, опубликован </v>
      </c>
      <c r="D16" s="41" t="s">
        <v>238</v>
      </c>
      <c r="E16" s="39">
        <f>IF(D16=D$5,'Методика  (Раздел 3)'!C$21,IF(D16=D$6,'Методика  (Раздел 3)'!C$22,0))</f>
        <v>0</v>
      </c>
      <c r="F16" s="41" t="s">
        <v>107</v>
      </c>
    </row>
    <row r="17" spans="1:6" ht="15.95" customHeight="1" x14ac:dyDescent="0.2">
      <c r="A17" s="38">
        <v>8</v>
      </c>
      <c r="B17" s="76" t="s">
        <v>10</v>
      </c>
      <c r="C17" s="55" t="str">
        <f>'Показатель 3.1'!C17</f>
        <v xml:space="preserve">Да, опубликован </v>
      </c>
      <c r="D17" s="41" t="s">
        <v>135</v>
      </c>
      <c r="E17" s="39">
        <f>IF(D17=D$5,'Методика  (Раздел 3)'!C$21,IF(D17=D$6,'Методика  (Раздел 3)'!C$22,0))</f>
        <v>1</v>
      </c>
      <c r="F17" s="41" t="s">
        <v>108</v>
      </c>
    </row>
    <row r="18" spans="1:6" ht="15.95" customHeight="1" x14ac:dyDescent="0.2">
      <c r="A18" s="38">
        <v>9</v>
      </c>
      <c r="B18" s="76" t="s">
        <v>11</v>
      </c>
      <c r="C18" s="55" t="str">
        <f>'Показатель 3.1'!C18</f>
        <v xml:space="preserve">Да, опубликован </v>
      </c>
      <c r="D18" s="41" t="s">
        <v>238</v>
      </c>
      <c r="E18" s="39">
        <f>IF(D18=D$5,'Методика  (Раздел 3)'!C$21,IF(D18=D$6,'Методика  (Раздел 3)'!C$22,0))</f>
        <v>0</v>
      </c>
      <c r="F18" s="41" t="s">
        <v>186</v>
      </c>
    </row>
    <row r="19" spans="1:6" ht="15.95" customHeight="1" x14ac:dyDescent="0.2">
      <c r="A19" s="38">
        <v>10</v>
      </c>
      <c r="B19" s="76" t="s">
        <v>12</v>
      </c>
      <c r="C19" s="55" t="str">
        <f>'Показатель 3.1'!C19</f>
        <v xml:space="preserve">Да, опубликован </v>
      </c>
      <c r="D19" s="41" t="s">
        <v>134</v>
      </c>
      <c r="E19" s="39">
        <f>IF(D19=D$5,'Методика  (Раздел 3)'!C$21,IF(D19=D$6,'Методика  (Раздел 3)'!C$22,0))</f>
        <v>2</v>
      </c>
      <c r="F19" s="61" t="s">
        <v>294</v>
      </c>
    </row>
    <row r="20" spans="1:6" ht="15.95" customHeight="1" x14ac:dyDescent="0.2">
      <c r="A20" s="38">
        <v>11</v>
      </c>
      <c r="B20" s="76" t="s">
        <v>13</v>
      </c>
      <c r="C20" s="55" t="str">
        <f>'Показатель 3.1'!C20</f>
        <v xml:space="preserve">Да, опубликован </v>
      </c>
      <c r="D20" s="41" t="s">
        <v>238</v>
      </c>
      <c r="E20" s="39">
        <f>IF(D20=D$5,'Методика  (Раздел 3)'!C$21,IF(D20=D$6,'Методика  (Раздел 3)'!C$22,0))</f>
        <v>0</v>
      </c>
      <c r="F20" s="41" t="s">
        <v>187</v>
      </c>
    </row>
    <row r="21" spans="1:6" ht="15.95" customHeight="1" x14ac:dyDescent="0.2">
      <c r="A21" s="38">
        <v>12</v>
      </c>
      <c r="B21" s="76" t="s">
        <v>14</v>
      </c>
      <c r="C21" s="55" t="str">
        <f>'Показатель 3.1'!C21</f>
        <v xml:space="preserve">Да, опубликован </v>
      </c>
      <c r="D21" s="41" t="s">
        <v>135</v>
      </c>
      <c r="E21" s="39">
        <f>IF(D21=D$5,'Методика  (Раздел 3)'!C$21,IF(D21=D$6,'Методика  (Раздел 3)'!C$22,0))</f>
        <v>1</v>
      </c>
      <c r="F21" s="41" t="s">
        <v>232</v>
      </c>
    </row>
    <row r="22" spans="1:6" ht="15.95" customHeight="1" x14ac:dyDescent="0.2">
      <c r="A22" s="38">
        <v>13</v>
      </c>
      <c r="B22" s="76" t="s">
        <v>15</v>
      </c>
      <c r="C22" s="55" t="str">
        <f>'Показатель 3.1'!C22</f>
        <v xml:space="preserve">Да, опубликован </v>
      </c>
      <c r="D22" s="41" t="s">
        <v>135</v>
      </c>
      <c r="E22" s="39">
        <f>IF(D22=D$5,'Методика  (Раздел 3)'!C$21,IF(D22=D$6,'Методика  (Раздел 3)'!C$22,0))</f>
        <v>1</v>
      </c>
      <c r="F22" s="41" t="s">
        <v>188</v>
      </c>
    </row>
    <row r="23" spans="1:6" ht="15.95" customHeight="1" x14ac:dyDescent="0.2">
      <c r="A23" s="38">
        <v>14</v>
      </c>
      <c r="B23" s="76" t="s">
        <v>16</v>
      </c>
      <c r="C23" s="55" t="str">
        <f>'Показатель 3.1'!C23</f>
        <v xml:space="preserve">Да, опубликован </v>
      </c>
      <c r="D23" s="41" t="s">
        <v>134</v>
      </c>
      <c r="E23" s="39">
        <f>IF(D23=D$5,'Методика  (Раздел 3)'!C$21,IF(D23=D$6,'Методика  (Раздел 3)'!C$22,0))</f>
        <v>2</v>
      </c>
      <c r="F23" s="61" t="s">
        <v>189</v>
      </c>
    </row>
    <row r="24" spans="1:6" ht="15.95" customHeight="1" x14ac:dyDescent="0.25">
      <c r="A24" s="38">
        <v>15</v>
      </c>
      <c r="B24" s="76" t="s">
        <v>17</v>
      </c>
      <c r="C24" s="55" t="str">
        <f>'Показатель 3.1'!C24</f>
        <v xml:space="preserve">Да, опубликован </v>
      </c>
      <c r="D24" s="41" t="s">
        <v>135</v>
      </c>
      <c r="E24" s="39">
        <f>IF(D24=D$5,'Методика  (Раздел 3)'!C$21,IF(D24=D$6,'Методика  (Раздел 3)'!C$22,0))</f>
        <v>1</v>
      </c>
      <c r="F24" s="109" t="s">
        <v>381</v>
      </c>
    </row>
    <row r="25" spans="1:6" ht="15.95" customHeight="1" x14ac:dyDescent="0.25">
      <c r="A25" s="38">
        <v>16</v>
      </c>
      <c r="B25" s="76" t="s">
        <v>18</v>
      </c>
      <c r="C25" s="55" t="str">
        <f>'Показатель 3.1'!C25</f>
        <v xml:space="preserve">Да, опубликован </v>
      </c>
      <c r="D25" s="41" t="s">
        <v>134</v>
      </c>
      <c r="E25" s="39">
        <f>IF(D25=D$5,'Методика  (Раздел 3)'!C$21,IF(D25=D$6,'Методика  (Раздел 3)'!C$22,0))</f>
        <v>2</v>
      </c>
      <c r="F25" s="86" t="s">
        <v>246</v>
      </c>
    </row>
    <row r="26" spans="1:6" ht="15.95" customHeight="1" x14ac:dyDescent="0.2">
      <c r="A26" s="38">
        <v>17</v>
      </c>
      <c r="B26" s="76" t="s">
        <v>19</v>
      </c>
      <c r="C26" s="55" t="str">
        <f>'Показатель 3.1'!C26</f>
        <v xml:space="preserve">Да, опубликован </v>
      </c>
      <c r="D26" s="41" t="s">
        <v>238</v>
      </c>
      <c r="E26" s="39">
        <f>IF(D26=D$5,'Методика  (Раздел 3)'!C$21,IF(D26=D$6,'Методика  (Раздел 3)'!C$22,0))</f>
        <v>0</v>
      </c>
      <c r="F26" s="41" t="s">
        <v>295</v>
      </c>
    </row>
    <row r="27" spans="1:6" ht="15.95" customHeight="1" x14ac:dyDescent="0.2">
      <c r="A27" s="38">
        <v>18</v>
      </c>
      <c r="B27" s="76" t="s">
        <v>20</v>
      </c>
      <c r="C27" s="55" t="str">
        <f>'Показатель 3.1'!C27</f>
        <v xml:space="preserve">Да, опубликован </v>
      </c>
      <c r="D27" s="41" t="s">
        <v>134</v>
      </c>
      <c r="E27" s="39">
        <f>IF(D27=D$5,'Методика  (Раздел 3)'!C$21,IF(D27=D$6,'Методика  (Раздел 3)'!C$22,0))</f>
        <v>2</v>
      </c>
      <c r="F27" s="61" t="s">
        <v>397</v>
      </c>
    </row>
    <row r="28" spans="1:6" s="32" customFormat="1" ht="15.95" customHeight="1" x14ac:dyDescent="0.2">
      <c r="A28" s="34"/>
      <c r="B28" s="75" t="s">
        <v>21</v>
      </c>
      <c r="C28" s="35"/>
      <c r="D28" s="44"/>
      <c r="E28" s="43"/>
      <c r="F28" s="44"/>
    </row>
    <row r="29" spans="1:6" ht="15.95" customHeight="1" x14ac:dyDescent="0.2">
      <c r="A29" s="38">
        <v>19</v>
      </c>
      <c r="B29" s="76" t="s">
        <v>22</v>
      </c>
      <c r="C29" s="55" t="str">
        <f>'Показатель 3.1'!C29</f>
        <v xml:space="preserve">Да, опубликован </v>
      </c>
      <c r="D29" s="41" t="s">
        <v>238</v>
      </c>
      <c r="E29" s="39">
        <f>IF(D29=D$5,'Методика  (Раздел 3)'!C$21,IF(D29=D$6,'Методика  (Раздел 3)'!C$22,0))</f>
        <v>0</v>
      </c>
      <c r="F29" s="41" t="s">
        <v>95</v>
      </c>
    </row>
    <row r="30" spans="1:6" ht="15.95" customHeight="1" x14ac:dyDescent="0.2">
      <c r="A30" s="38">
        <v>20</v>
      </c>
      <c r="B30" s="76" t="s">
        <v>23</v>
      </c>
      <c r="C30" s="55" t="str">
        <f>'Показатель 3.1'!C30</f>
        <v xml:space="preserve">Да, опубликован </v>
      </c>
      <c r="D30" s="41" t="s">
        <v>238</v>
      </c>
      <c r="E30" s="39">
        <f>IF(D30=D$5,'Методика  (Раздел 3)'!C$21,IF(D30=D$6,'Методика  (Раздел 3)'!C$22,0))</f>
        <v>0</v>
      </c>
      <c r="F30" s="41" t="s">
        <v>386</v>
      </c>
    </row>
    <row r="31" spans="1:6" ht="15.95" customHeight="1" x14ac:dyDescent="0.2">
      <c r="A31" s="38">
        <v>21</v>
      </c>
      <c r="B31" s="76" t="s">
        <v>24</v>
      </c>
      <c r="C31" s="55" t="str">
        <f>'Показатель 3.1'!C31</f>
        <v xml:space="preserve">Да, опубликован </v>
      </c>
      <c r="D31" s="41" t="s">
        <v>135</v>
      </c>
      <c r="E31" s="39">
        <f>IF(D31=D$5,'Методика  (Раздел 3)'!C$21,IF(D31=D$6,'Методика  (Раздел 3)'!C$22,0))</f>
        <v>1</v>
      </c>
      <c r="F31" s="41" t="s">
        <v>198</v>
      </c>
    </row>
    <row r="32" spans="1:6" ht="15.95" customHeight="1" x14ac:dyDescent="0.2">
      <c r="A32" s="38">
        <v>22</v>
      </c>
      <c r="B32" s="76" t="s">
        <v>25</v>
      </c>
      <c r="C32" s="55" t="str">
        <f>'Показатель 3.1'!C32</f>
        <v xml:space="preserve">Да, опубликован </v>
      </c>
      <c r="D32" s="41" t="s">
        <v>135</v>
      </c>
      <c r="E32" s="39">
        <f>IF(D32=D$5,'Методика  (Раздел 3)'!C$21,IF(D32=D$6,'Методика  (Раздел 3)'!C$22,0))</f>
        <v>1</v>
      </c>
      <c r="F32" s="41" t="s">
        <v>297</v>
      </c>
    </row>
    <row r="33" spans="1:6" ht="15.95" customHeight="1" x14ac:dyDescent="0.2">
      <c r="A33" s="38">
        <v>23</v>
      </c>
      <c r="B33" s="76" t="s">
        <v>26</v>
      </c>
      <c r="C33" s="55" t="str">
        <f>'Показатель 3.1'!C33</f>
        <v xml:space="preserve">Да, опубликован </v>
      </c>
      <c r="D33" s="41" t="s">
        <v>135</v>
      </c>
      <c r="E33" s="39">
        <f>IF(D33=D$5,'Методика  (Раздел 3)'!C$21,IF(D33=D$6,'Методика  (Раздел 3)'!C$22,0))</f>
        <v>1</v>
      </c>
      <c r="F33" s="41" t="s">
        <v>191</v>
      </c>
    </row>
    <row r="34" spans="1:6" ht="15.95" customHeight="1" x14ac:dyDescent="0.2">
      <c r="A34" s="38">
        <v>24</v>
      </c>
      <c r="B34" s="76" t="s">
        <v>27</v>
      </c>
      <c r="C34" s="55" t="str">
        <f>'Показатель 3.1'!C34</f>
        <v xml:space="preserve">Да, опубликован </v>
      </c>
      <c r="D34" s="41" t="s">
        <v>135</v>
      </c>
      <c r="E34" s="39">
        <f>IF(D34=D$5,'Методика  (Раздел 3)'!C$21,IF(D34=D$6,'Методика  (Раздел 3)'!C$22,0))</f>
        <v>1</v>
      </c>
      <c r="F34" s="41" t="s">
        <v>301</v>
      </c>
    </row>
    <row r="35" spans="1:6" ht="15.95" customHeight="1" x14ac:dyDescent="0.2">
      <c r="A35" s="38">
        <v>25</v>
      </c>
      <c r="B35" s="76" t="s">
        <v>28</v>
      </c>
      <c r="C35" s="55" t="str">
        <f>'Показатель 3.1'!C35</f>
        <v xml:space="preserve">Да, опубликован </v>
      </c>
      <c r="D35" s="41" t="s">
        <v>135</v>
      </c>
      <c r="E35" s="39">
        <f>IF(D35=D$5,'Методика  (Раздел 3)'!C$21,IF(D35=D$6,'Методика  (Раздел 3)'!C$22,0))</f>
        <v>1</v>
      </c>
      <c r="F35" s="41" t="s">
        <v>194</v>
      </c>
    </row>
    <row r="36" spans="1:6" ht="15.95" customHeight="1" x14ac:dyDescent="0.2">
      <c r="A36" s="38">
        <v>26</v>
      </c>
      <c r="B36" s="76" t="s">
        <v>29</v>
      </c>
      <c r="C36" s="55" t="str">
        <f>'Показатель 3.1'!C36</f>
        <v xml:space="preserve">Да, опубликован </v>
      </c>
      <c r="D36" s="41" t="s">
        <v>238</v>
      </c>
      <c r="E36" s="39">
        <f>IF(D36=D$5,'Методика  (Раздел 3)'!C$21,IF(D36=D$6,'Методика  (Раздел 3)'!C$22,0))</f>
        <v>0</v>
      </c>
      <c r="F36" s="41" t="s">
        <v>195</v>
      </c>
    </row>
    <row r="37" spans="1:6" ht="15.95" customHeight="1" x14ac:dyDescent="0.2">
      <c r="A37" s="38">
        <v>27</v>
      </c>
      <c r="B37" s="76" t="s">
        <v>30</v>
      </c>
      <c r="C37" s="55" t="str">
        <f>'Показатель 3.1'!C37</f>
        <v xml:space="preserve">Да, опубликован </v>
      </c>
      <c r="D37" s="41" t="s">
        <v>238</v>
      </c>
      <c r="E37" s="39">
        <f>IF(D37=D$5,'Методика  (Раздел 3)'!C$21,IF(D37=D$6,'Методика  (Раздел 3)'!C$22,0))</f>
        <v>0</v>
      </c>
      <c r="F37" s="41" t="s">
        <v>233</v>
      </c>
    </row>
    <row r="38" spans="1:6" ht="15.95" customHeight="1" x14ac:dyDescent="0.2">
      <c r="A38" s="38">
        <v>28</v>
      </c>
      <c r="B38" s="76" t="s">
        <v>31</v>
      </c>
      <c r="C38" s="55" t="str">
        <f>'Показатель 3.1'!C38</f>
        <v xml:space="preserve">Да, опубликован </v>
      </c>
      <c r="D38" s="41" t="s">
        <v>134</v>
      </c>
      <c r="E38" s="39">
        <f>IF(D38=D$5,'Методика  (Раздел 3)'!C$21,IF(D38=D$6,'Методика  (Раздел 3)'!C$22,0))</f>
        <v>2</v>
      </c>
      <c r="F38" s="41" t="s">
        <v>307</v>
      </c>
    </row>
    <row r="39" spans="1:6" ht="15.95" customHeight="1" x14ac:dyDescent="0.2">
      <c r="A39" s="38">
        <v>29</v>
      </c>
      <c r="B39" s="76" t="s">
        <v>32</v>
      </c>
      <c r="C39" s="55" t="str">
        <f>'Показатель 3.1'!C39</f>
        <v xml:space="preserve">Нет, не опубликован </v>
      </c>
      <c r="D39" s="41" t="s">
        <v>238</v>
      </c>
      <c r="E39" s="39">
        <f>IF(D39=D$5,'Методика  (Раздел 3)'!C$21,IF(D39=D$6,'Методика  (Раздел 3)'!C$22,0))</f>
        <v>0</v>
      </c>
      <c r="F39" s="41" t="s">
        <v>113</v>
      </c>
    </row>
    <row r="40" spans="1:6" s="32" customFormat="1" ht="15.95" customHeight="1" x14ac:dyDescent="0.2">
      <c r="A40" s="34"/>
      <c r="B40" s="75" t="s">
        <v>33</v>
      </c>
      <c r="C40" s="44"/>
      <c r="D40" s="44"/>
      <c r="E40" s="43"/>
      <c r="F40" s="44"/>
    </row>
    <row r="41" spans="1:6" ht="15.95" customHeight="1" x14ac:dyDescent="0.2">
      <c r="A41" s="46">
        <v>30</v>
      </c>
      <c r="B41" s="76" t="s">
        <v>34</v>
      </c>
      <c r="C41" s="55" t="str">
        <f>'Показатель 3.1'!C41</f>
        <v xml:space="preserve">Да, опубликован </v>
      </c>
      <c r="D41" s="41" t="s">
        <v>134</v>
      </c>
      <c r="E41" s="39">
        <f>IF(D41=D$5,'Методика  (Раздел 3)'!C$21,IF(D41=D$6,'Методика  (Раздел 3)'!C$22,0))</f>
        <v>2</v>
      </c>
      <c r="F41" s="61" t="s">
        <v>122</v>
      </c>
    </row>
    <row r="42" spans="1:6" ht="15.95" customHeight="1" x14ac:dyDescent="0.2">
      <c r="A42" s="46">
        <v>31</v>
      </c>
      <c r="B42" s="76" t="s">
        <v>35</v>
      </c>
      <c r="C42" s="55" t="str">
        <f>'Показатель 3.1'!C42</f>
        <v xml:space="preserve">Да, опубликован </v>
      </c>
      <c r="D42" s="41" t="s">
        <v>135</v>
      </c>
      <c r="E42" s="39">
        <f>IF(D42=D$5,'Методика  (Раздел 3)'!C$21,IF(D42=D$6,'Методика  (Раздел 3)'!C$22,0))</f>
        <v>1</v>
      </c>
      <c r="F42" s="41" t="s">
        <v>309</v>
      </c>
    </row>
    <row r="43" spans="1:6" ht="15.95" customHeight="1" x14ac:dyDescent="0.2">
      <c r="A43" s="46">
        <v>32</v>
      </c>
      <c r="B43" s="76" t="s">
        <v>36</v>
      </c>
      <c r="C43" s="55" t="str">
        <f>'Показатель 3.1'!C43</f>
        <v xml:space="preserve">Да, опубликован </v>
      </c>
      <c r="D43" s="41" t="s">
        <v>134</v>
      </c>
      <c r="E43" s="39">
        <f>IF(D43=D$5,'Методика  (Раздел 3)'!C$21,IF(D43=D$6,'Методика  (Раздел 3)'!C$22,0))</f>
        <v>2</v>
      </c>
      <c r="F43" s="61" t="s">
        <v>200</v>
      </c>
    </row>
    <row r="44" spans="1:6" ht="15.95" customHeight="1" x14ac:dyDescent="0.2">
      <c r="A44" s="46">
        <v>33</v>
      </c>
      <c r="B44" s="76" t="s">
        <v>37</v>
      </c>
      <c r="C44" s="55" t="str">
        <f>'Показатель 3.1'!C44</f>
        <v xml:space="preserve">Да, опубликован </v>
      </c>
      <c r="D44" s="41" t="s">
        <v>238</v>
      </c>
      <c r="E44" s="39">
        <f>IF(D44=D$5,'Методика  (Раздел 3)'!C$21,IF(D44=D$6,'Методика  (Раздел 3)'!C$22,0))</f>
        <v>0</v>
      </c>
      <c r="F44" s="41" t="s">
        <v>115</v>
      </c>
    </row>
    <row r="45" spans="1:6" ht="15.95" customHeight="1" x14ac:dyDescent="0.2">
      <c r="A45" s="46">
        <v>34</v>
      </c>
      <c r="B45" s="76" t="s">
        <v>38</v>
      </c>
      <c r="C45" s="55" t="str">
        <f>'Показатель 3.1'!C45</f>
        <v xml:space="preserve">Да, опубликован </v>
      </c>
      <c r="D45" s="41" t="s">
        <v>238</v>
      </c>
      <c r="E45" s="39">
        <f>IF(D45=D$5,'Методика  (Раздел 3)'!C$21,IF(D45=D$6,'Методика  (Раздел 3)'!C$22,0))</f>
        <v>0</v>
      </c>
      <c r="F45" s="41" t="s">
        <v>310</v>
      </c>
    </row>
    <row r="46" spans="1:6" ht="15.95" customHeight="1" x14ac:dyDescent="0.2">
      <c r="A46" s="46">
        <v>35</v>
      </c>
      <c r="B46" s="76" t="s">
        <v>39</v>
      </c>
      <c r="C46" s="55" t="str">
        <f>'Показатель 3.1'!C46</f>
        <v xml:space="preserve">Да, опубликован </v>
      </c>
      <c r="D46" s="41" t="s">
        <v>238</v>
      </c>
      <c r="E46" s="39">
        <f>IF(D46=D$5,'Методика  (Раздел 3)'!C$21,IF(D46=D$6,'Методика  (Раздел 3)'!C$22,0))</f>
        <v>0</v>
      </c>
      <c r="F46" s="41" t="s">
        <v>282</v>
      </c>
    </row>
    <row r="47" spans="1:6" s="32" customFormat="1" ht="15.95" customHeight="1" x14ac:dyDescent="0.2">
      <c r="A47" s="34"/>
      <c r="B47" s="75" t="s">
        <v>40</v>
      </c>
      <c r="C47" s="35"/>
      <c r="D47" s="44"/>
      <c r="E47" s="43"/>
      <c r="F47" s="44"/>
    </row>
    <row r="48" spans="1:6" ht="15.95" customHeight="1" x14ac:dyDescent="0.2">
      <c r="A48" s="38">
        <v>36</v>
      </c>
      <c r="B48" s="76" t="s">
        <v>41</v>
      </c>
      <c r="C48" s="55" t="str">
        <f>'Показатель 3.1'!C48</f>
        <v xml:space="preserve">Да, опубликован </v>
      </c>
      <c r="D48" s="41" t="s">
        <v>238</v>
      </c>
      <c r="E48" s="39">
        <f>IF(D48=D$5,'Методика  (Раздел 3)'!C$21,IF(D48=D$6,'Методика  (Раздел 3)'!C$22,0))</f>
        <v>0</v>
      </c>
      <c r="F48" s="41" t="s">
        <v>251</v>
      </c>
    </row>
    <row r="49" spans="1:6" ht="15.95" customHeight="1" x14ac:dyDescent="0.2">
      <c r="A49" s="38">
        <v>37</v>
      </c>
      <c r="B49" s="76" t="s">
        <v>42</v>
      </c>
      <c r="C49" s="55" t="str">
        <f>'Показатель 3.1'!C49</f>
        <v xml:space="preserve">Нет, не опубликован </v>
      </c>
      <c r="D49" s="41" t="s">
        <v>238</v>
      </c>
      <c r="E49" s="39">
        <f>IF(D49=D$5,'Методика  (Раздел 3)'!C$21,IF(D49=D$6,'Методика  (Раздел 3)'!C$22,0))</f>
        <v>0</v>
      </c>
      <c r="F49" s="41" t="s">
        <v>201</v>
      </c>
    </row>
    <row r="50" spans="1:6" ht="15.95" customHeight="1" x14ac:dyDescent="0.2">
      <c r="A50" s="38">
        <v>38</v>
      </c>
      <c r="B50" s="76" t="s">
        <v>43</v>
      </c>
      <c r="C50" s="55" t="str">
        <f>'Показатель 3.1'!C50</f>
        <v xml:space="preserve">Нет, не опубликован </v>
      </c>
      <c r="D50" s="41" t="s">
        <v>238</v>
      </c>
      <c r="E50" s="39">
        <f>IF(D50=D$5,'Методика  (Раздел 3)'!C$21,IF(D50=D$6,'Методика  (Раздел 3)'!C$22,0))</f>
        <v>0</v>
      </c>
      <c r="F50" s="41" t="s">
        <v>234</v>
      </c>
    </row>
    <row r="51" spans="1:6" ht="15.95" customHeight="1" x14ac:dyDescent="0.2">
      <c r="A51" s="38">
        <v>39</v>
      </c>
      <c r="B51" s="76" t="s">
        <v>44</v>
      </c>
      <c r="C51" s="55" t="str">
        <f>'Показатель 3.1'!C51</f>
        <v xml:space="preserve">Да, опубликован </v>
      </c>
      <c r="D51" s="41" t="s">
        <v>135</v>
      </c>
      <c r="E51" s="39">
        <f>IF(D51=D$5,'Методика  (Раздел 3)'!C$21,IF(D51=D$6,'Методика  (Раздел 3)'!C$22,0))</f>
        <v>1</v>
      </c>
      <c r="F51" s="41" t="s">
        <v>313</v>
      </c>
    </row>
    <row r="52" spans="1:6" ht="15.95" customHeight="1" x14ac:dyDescent="0.2">
      <c r="A52" s="38">
        <v>40</v>
      </c>
      <c r="B52" s="76" t="s">
        <v>45</v>
      </c>
      <c r="C52" s="55" t="str">
        <f>'Показатель 3.1'!C52</f>
        <v xml:space="preserve">Да, опубликован </v>
      </c>
      <c r="D52" s="41" t="s">
        <v>135</v>
      </c>
      <c r="E52" s="39">
        <f>IF(D52=D$5,'Методика  (Раздел 3)'!C$21,IF(D52=D$6,'Методика  (Раздел 3)'!C$22,0))</f>
        <v>1</v>
      </c>
      <c r="F52" s="61" t="s">
        <v>116</v>
      </c>
    </row>
    <row r="53" spans="1:6" ht="15.95" customHeight="1" x14ac:dyDescent="0.2">
      <c r="A53" s="38">
        <v>41</v>
      </c>
      <c r="B53" s="76" t="s">
        <v>46</v>
      </c>
      <c r="C53" s="55" t="str">
        <f>'Показатель 3.1'!C53</f>
        <v xml:space="preserve">Нет, не опубликован </v>
      </c>
      <c r="D53" s="41" t="s">
        <v>238</v>
      </c>
      <c r="E53" s="39">
        <f>IF(D53=D$5,'Методика  (Раздел 3)'!C$21,IF(D53=D$6,'Методика  (Раздел 3)'!C$22,0))</f>
        <v>0</v>
      </c>
      <c r="F53" s="41" t="s">
        <v>202</v>
      </c>
    </row>
    <row r="54" spans="1:6" ht="15.95" customHeight="1" x14ac:dyDescent="0.25">
      <c r="A54" s="38">
        <v>42</v>
      </c>
      <c r="B54" s="76" t="s">
        <v>47</v>
      </c>
      <c r="C54" s="55" t="str">
        <f>'Показатель 3.1'!C54</f>
        <v xml:space="preserve">Да, опубликован </v>
      </c>
      <c r="D54" s="41" t="s">
        <v>135</v>
      </c>
      <c r="E54" s="39">
        <f>IF(D54=D$5,'Методика  (Раздел 3)'!C$21,IF(D54=D$6,'Методика  (Раздел 3)'!C$22,0))</f>
        <v>1</v>
      </c>
      <c r="F54" s="86" t="s">
        <v>315</v>
      </c>
    </row>
    <row r="55" spans="1:6" s="32" customFormat="1" ht="15.95" customHeight="1" x14ac:dyDescent="0.2">
      <c r="A55" s="34"/>
      <c r="B55" s="75" t="s">
        <v>48</v>
      </c>
      <c r="C55" s="35"/>
      <c r="D55" s="44"/>
      <c r="E55" s="43"/>
      <c r="F55" s="44"/>
    </row>
    <row r="56" spans="1:6" ht="15.95" customHeight="1" x14ac:dyDescent="0.2">
      <c r="A56" s="38">
        <v>43</v>
      </c>
      <c r="B56" s="76" t="s">
        <v>49</v>
      </c>
      <c r="C56" s="55" t="str">
        <f>'Показатель 3.1'!C56</f>
        <v xml:space="preserve">Да, опубликован </v>
      </c>
      <c r="D56" s="41" t="s">
        <v>134</v>
      </c>
      <c r="E56" s="39">
        <f>IF(D56=D$5,'Методика  (Раздел 3)'!C$21,IF(D56=D$6,'Методика  (Раздел 3)'!C$22,0))</f>
        <v>2</v>
      </c>
      <c r="F56" s="41" t="s">
        <v>316</v>
      </c>
    </row>
    <row r="57" spans="1:6" ht="15.95" customHeight="1" x14ac:dyDescent="0.2">
      <c r="A57" s="38">
        <v>44</v>
      </c>
      <c r="B57" s="76" t="s">
        <v>50</v>
      </c>
      <c r="C57" s="55" t="str">
        <f>'Показатель 3.1'!C57</f>
        <v xml:space="preserve">Да, опубликован </v>
      </c>
      <c r="D57" s="41" t="s">
        <v>238</v>
      </c>
      <c r="E57" s="39">
        <f>IF(D57=D$5,'Методика  (Раздел 3)'!C$21,IF(D57=D$6,'Методика  (Раздел 3)'!C$22,0))</f>
        <v>0</v>
      </c>
      <c r="F57" s="41" t="s">
        <v>203</v>
      </c>
    </row>
    <row r="58" spans="1:6" ht="15.95" customHeight="1" x14ac:dyDescent="0.2">
      <c r="A58" s="38">
        <v>45</v>
      </c>
      <c r="B58" s="76" t="s">
        <v>51</v>
      </c>
      <c r="C58" s="55" t="str">
        <f>'Показатель 3.1'!C58</f>
        <v xml:space="preserve">Да, опубликован </v>
      </c>
      <c r="D58" s="41" t="s">
        <v>238</v>
      </c>
      <c r="E58" s="39">
        <f>IF(D58=D$5,'Методика  (Раздел 3)'!C$21,IF(D58=D$6,'Методика  (Раздел 3)'!C$22,0))</f>
        <v>0</v>
      </c>
      <c r="F58" s="61" t="s">
        <v>204</v>
      </c>
    </row>
    <row r="59" spans="1:6" ht="15.95" customHeight="1" x14ac:dyDescent="0.2">
      <c r="A59" s="38">
        <v>46</v>
      </c>
      <c r="B59" s="76" t="s">
        <v>52</v>
      </c>
      <c r="C59" s="55" t="str">
        <f>'Показатель 3.1'!C59</f>
        <v xml:space="preserve">Нет, не опубликован </v>
      </c>
      <c r="D59" s="41" t="s">
        <v>238</v>
      </c>
      <c r="E59" s="39">
        <f>IF(D59=D$5,'Методика  (Раздел 3)'!C$21,IF(D59=D$6,'Методика  (Раздел 3)'!C$22,0))</f>
        <v>0</v>
      </c>
      <c r="F59" s="41" t="s">
        <v>117</v>
      </c>
    </row>
    <row r="60" spans="1:6" ht="15.95" customHeight="1" x14ac:dyDescent="0.2">
      <c r="A60" s="38">
        <v>47</v>
      </c>
      <c r="B60" s="76" t="s">
        <v>53</v>
      </c>
      <c r="C60" s="55" t="str">
        <f>'Показатель 3.1'!C60</f>
        <v xml:space="preserve">Да, опубликован </v>
      </c>
      <c r="D60" s="41" t="s">
        <v>134</v>
      </c>
      <c r="E60" s="39">
        <f>IF(D60=D$5,'Методика  (Раздел 3)'!C$21,IF(D60=D$6,'Методика  (Раздел 3)'!C$22,0))</f>
        <v>2</v>
      </c>
      <c r="F60" s="61" t="s">
        <v>318</v>
      </c>
    </row>
    <row r="61" spans="1:6" ht="15.95" customHeight="1" x14ac:dyDescent="0.2">
      <c r="A61" s="38">
        <v>48</v>
      </c>
      <c r="B61" s="76" t="s">
        <v>54</v>
      </c>
      <c r="C61" s="55" t="str">
        <f>'Показатель 3.1'!C61</f>
        <v xml:space="preserve">Да, опубликован </v>
      </c>
      <c r="D61" s="41" t="s">
        <v>238</v>
      </c>
      <c r="E61" s="39">
        <f>IF(D61=D$5,'Методика  (Раздел 3)'!C$21,IF(D61=D$6,'Методика  (Раздел 3)'!C$22,0))</f>
        <v>0</v>
      </c>
      <c r="F61" s="61" t="s">
        <v>319</v>
      </c>
    </row>
    <row r="62" spans="1:6" ht="15.95" customHeight="1" x14ac:dyDescent="0.2">
      <c r="A62" s="38">
        <v>49</v>
      </c>
      <c r="B62" s="76" t="s">
        <v>55</v>
      </c>
      <c r="C62" s="55" t="str">
        <f>'Показатель 3.1'!C62</f>
        <v xml:space="preserve">Да, опубликован </v>
      </c>
      <c r="D62" s="41" t="s">
        <v>134</v>
      </c>
      <c r="E62" s="39">
        <f>IF(D62=D$5,'Методика  (Раздел 3)'!C$21,IF(D62=D$6,'Методика  (Раздел 3)'!C$22,0))</f>
        <v>2</v>
      </c>
      <c r="F62" s="41" t="s">
        <v>320</v>
      </c>
    </row>
    <row r="63" spans="1:6" ht="15.95" customHeight="1" x14ac:dyDescent="0.2">
      <c r="A63" s="38">
        <v>50</v>
      </c>
      <c r="B63" s="76" t="s">
        <v>56</v>
      </c>
      <c r="C63" s="55" t="str">
        <f>'Показатель 3.1'!C63</f>
        <v xml:space="preserve">Да, опубликован </v>
      </c>
      <c r="D63" s="41" t="s">
        <v>238</v>
      </c>
      <c r="E63" s="39">
        <f>IF(D63=D$5,'Методика  (Раздел 3)'!C$21,IF(D63=D$6,'Методика  (Раздел 3)'!C$22,0))</f>
        <v>0</v>
      </c>
      <c r="F63" s="41" t="s">
        <v>206</v>
      </c>
    </row>
    <row r="64" spans="1:6" ht="15.95" customHeight="1" x14ac:dyDescent="0.2">
      <c r="A64" s="38">
        <v>51</v>
      </c>
      <c r="B64" s="76" t="s">
        <v>57</v>
      </c>
      <c r="C64" s="55" t="str">
        <f>'Показатель 3.1'!C64</f>
        <v xml:space="preserve">Да, опубликован </v>
      </c>
      <c r="D64" s="41" t="s">
        <v>135</v>
      </c>
      <c r="E64" s="39">
        <f>IF(D64=D$5,'Методика  (Раздел 3)'!C$21,IF(D64=D$6,'Методика  (Раздел 3)'!C$22,0))</f>
        <v>1</v>
      </c>
      <c r="F64" s="41" t="s">
        <v>207</v>
      </c>
    </row>
    <row r="65" spans="1:6" ht="15.95" customHeight="1" x14ac:dyDescent="0.2">
      <c r="A65" s="38">
        <v>52</v>
      </c>
      <c r="B65" s="76" t="s">
        <v>58</v>
      </c>
      <c r="C65" s="55" t="str">
        <f>'Показатель 3.1'!C65</f>
        <v xml:space="preserve">Да, опубликован </v>
      </c>
      <c r="D65" s="41" t="s">
        <v>134</v>
      </c>
      <c r="E65" s="39">
        <f>IF(D65=D$5,'Методика  (Раздел 3)'!C$21,IF(D65=D$6,'Методика  (Раздел 3)'!C$22,0))</f>
        <v>2</v>
      </c>
      <c r="F65" s="41" t="s">
        <v>208</v>
      </c>
    </row>
    <row r="66" spans="1:6" ht="15.95" customHeight="1" x14ac:dyDescent="0.2">
      <c r="A66" s="38">
        <v>53</v>
      </c>
      <c r="B66" s="76" t="s">
        <v>59</v>
      </c>
      <c r="C66" s="55" t="str">
        <f>'Показатель 3.1'!C66</f>
        <v xml:space="preserve">Да, опубликован </v>
      </c>
      <c r="D66" s="41" t="s">
        <v>135</v>
      </c>
      <c r="E66" s="39">
        <f>IF(D66=D$5,'Методика  (Раздел 3)'!C$21,IF(D66=D$6,'Методика  (Раздел 3)'!C$22,0))</f>
        <v>1</v>
      </c>
      <c r="F66" s="41" t="s">
        <v>329</v>
      </c>
    </row>
    <row r="67" spans="1:6" ht="15.95" customHeight="1" x14ac:dyDescent="0.2">
      <c r="A67" s="38">
        <v>54</v>
      </c>
      <c r="B67" s="76" t="s">
        <v>60</v>
      </c>
      <c r="C67" s="55" t="str">
        <f>'Показатель 3.1'!C67</f>
        <v xml:space="preserve">Да, опубликован </v>
      </c>
      <c r="D67" s="41" t="s">
        <v>238</v>
      </c>
      <c r="E67" s="39">
        <f>IF(D67=D$5,'Методика  (Раздел 3)'!C$21,IF(D67=D$6,'Методика  (Раздел 3)'!C$22,0))</f>
        <v>0</v>
      </c>
      <c r="F67" s="41" t="s">
        <v>210</v>
      </c>
    </row>
    <row r="68" spans="1:6" ht="15.95" customHeight="1" x14ac:dyDescent="0.2">
      <c r="A68" s="38">
        <v>55</v>
      </c>
      <c r="B68" s="76" t="s">
        <v>61</v>
      </c>
      <c r="C68" s="55" t="str">
        <f>'Показатель 3.1'!C68</f>
        <v xml:space="preserve">Да, опубликован </v>
      </c>
      <c r="D68" s="41" t="s">
        <v>134</v>
      </c>
      <c r="E68" s="39">
        <f>IF(D68=D$5,'Методика  (Раздел 3)'!C$21,IF(D68=D$6,'Методика  (Раздел 3)'!C$22,0))</f>
        <v>2</v>
      </c>
      <c r="F68" s="61" t="s">
        <v>333</v>
      </c>
    </row>
    <row r="69" spans="1:6" ht="15.95" customHeight="1" x14ac:dyDescent="0.2">
      <c r="A69" s="38">
        <v>56</v>
      </c>
      <c r="B69" s="76" t="s">
        <v>62</v>
      </c>
      <c r="C69" s="55" t="str">
        <f>'Показатель 3.1'!C69</f>
        <v xml:space="preserve">Да, опубликован </v>
      </c>
      <c r="D69" s="41" t="s">
        <v>135</v>
      </c>
      <c r="E69" s="39">
        <f>IF(D69=D$5,'Методика  (Раздел 3)'!C$21,IF(D69=D$6,'Методика  (Раздел 3)'!C$22,0))</f>
        <v>1</v>
      </c>
      <c r="F69" s="41" t="s">
        <v>211</v>
      </c>
    </row>
    <row r="70" spans="1:6" s="32" customFormat="1" ht="15.95" customHeight="1" x14ac:dyDescent="0.2">
      <c r="A70" s="34"/>
      <c r="B70" s="75" t="s">
        <v>63</v>
      </c>
      <c r="C70" s="35"/>
      <c r="D70" s="44"/>
      <c r="E70" s="43"/>
      <c r="F70" s="44"/>
    </row>
    <row r="71" spans="1:6" ht="15.95" customHeight="1" x14ac:dyDescent="0.2">
      <c r="A71" s="38">
        <v>57</v>
      </c>
      <c r="B71" s="76" t="s">
        <v>64</v>
      </c>
      <c r="C71" s="55" t="str">
        <f>'Показатель 3.1'!C71</f>
        <v xml:space="preserve">Да, опубликован </v>
      </c>
      <c r="D71" s="41" t="s">
        <v>238</v>
      </c>
      <c r="E71" s="39">
        <f>IF(D71=D$5,'Методика  (Раздел 3)'!C$21,IF(D71=D$6,'Методика  (Раздел 3)'!C$22,0))</f>
        <v>0</v>
      </c>
      <c r="F71" s="41" t="s">
        <v>213</v>
      </c>
    </row>
    <row r="72" spans="1:6" ht="15.95" customHeight="1" x14ac:dyDescent="0.2">
      <c r="A72" s="38">
        <v>58</v>
      </c>
      <c r="B72" s="76" t="s">
        <v>65</v>
      </c>
      <c r="C72" s="55" t="str">
        <f>'Показатель 3.1'!C72</f>
        <v xml:space="preserve">Да, опубликован </v>
      </c>
      <c r="D72" s="41" t="s">
        <v>135</v>
      </c>
      <c r="E72" s="39">
        <f>IF(D72=D$5,'Методика  (Раздел 3)'!C$21,IF(D72=D$6,'Методика  (Раздел 3)'!C$22,0))</f>
        <v>1</v>
      </c>
      <c r="F72" s="41" t="s">
        <v>214</v>
      </c>
    </row>
    <row r="73" spans="1:6" ht="15.95" customHeight="1" x14ac:dyDescent="0.2">
      <c r="A73" s="38">
        <v>59</v>
      </c>
      <c r="B73" s="76" t="s">
        <v>66</v>
      </c>
      <c r="C73" s="55" t="str">
        <f>'Показатель 3.1'!C73</f>
        <v xml:space="preserve">Да, опубликован </v>
      </c>
      <c r="D73" s="41" t="s">
        <v>135</v>
      </c>
      <c r="E73" s="39">
        <f>IF(D73=D$5,'Методика  (Раздел 3)'!C$21,IF(D73=D$6,'Методика  (Раздел 3)'!C$22,0))</f>
        <v>1</v>
      </c>
      <c r="F73" s="41" t="s">
        <v>215</v>
      </c>
    </row>
    <row r="74" spans="1:6" ht="15.95" customHeight="1" x14ac:dyDescent="0.2">
      <c r="A74" s="38">
        <v>60</v>
      </c>
      <c r="B74" s="76" t="s">
        <v>67</v>
      </c>
      <c r="C74" s="55" t="str">
        <f>'Показатель 3.1'!C74</f>
        <v xml:space="preserve">Да, опубликован </v>
      </c>
      <c r="D74" s="41" t="s">
        <v>238</v>
      </c>
      <c r="E74" s="39">
        <f>IF(D74=D$5,'Методика  (Раздел 3)'!C$21,IF(D74=D$6,'Методика  (Раздел 3)'!C$22,0))</f>
        <v>0</v>
      </c>
      <c r="F74" s="41" t="s">
        <v>216</v>
      </c>
    </row>
    <row r="75" spans="1:6" ht="15.95" customHeight="1" x14ac:dyDescent="0.2">
      <c r="A75" s="38">
        <v>61</v>
      </c>
      <c r="B75" s="76" t="s">
        <v>68</v>
      </c>
      <c r="C75" s="55" t="str">
        <f>'Показатель 3.1'!C75</f>
        <v xml:space="preserve">Да, опубликован </v>
      </c>
      <c r="D75" s="41" t="s">
        <v>134</v>
      </c>
      <c r="E75" s="39">
        <f>IF(D75=D$5,'Методика  (Раздел 3)'!C$21,IF(D75=D$6,'Методика  (Раздел 3)'!C$22,0))</f>
        <v>2</v>
      </c>
      <c r="F75" s="61" t="s">
        <v>276</v>
      </c>
    </row>
    <row r="76" spans="1:6" ht="15.95" customHeight="1" x14ac:dyDescent="0.2">
      <c r="A76" s="38">
        <v>62</v>
      </c>
      <c r="B76" s="76" t="s">
        <v>69</v>
      </c>
      <c r="C76" s="55" t="str">
        <f>'Показатель 3.1'!C76</f>
        <v xml:space="preserve">Да, опубликован </v>
      </c>
      <c r="D76" s="41" t="s">
        <v>135</v>
      </c>
      <c r="E76" s="39">
        <f>IF(D76=D$5,'Методика  (Раздел 3)'!C$21,IF(D76=D$6,'Методика  (Раздел 3)'!C$22,0))</f>
        <v>1</v>
      </c>
      <c r="F76" s="41" t="s">
        <v>343</v>
      </c>
    </row>
    <row r="77" spans="1:6" s="32" customFormat="1" ht="15.95" customHeight="1" x14ac:dyDescent="0.2">
      <c r="A77" s="34"/>
      <c r="B77" s="75" t="s">
        <v>70</v>
      </c>
      <c r="C77" s="35"/>
      <c r="D77" s="44"/>
      <c r="E77" s="43"/>
      <c r="F77" s="44"/>
    </row>
    <row r="78" spans="1:6" ht="15.95" customHeight="1" x14ac:dyDescent="0.2">
      <c r="A78" s="38">
        <v>63</v>
      </c>
      <c r="B78" s="76" t="s">
        <v>71</v>
      </c>
      <c r="C78" s="55" t="str">
        <f>'Показатель 3.1'!C78</f>
        <v xml:space="preserve">Нет, не опубликован </v>
      </c>
      <c r="D78" s="41" t="s">
        <v>238</v>
      </c>
      <c r="E78" s="39">
        <f>IF(D78=D$5,'Методика  (Раздел 3)'!C$21,IF(D78=D$6,'Методика  (Раздел 3)'!C$22,0))</f>
        <v>0</v>
      </c>
      <c r="F78" s="61" t="s">
        <v>346</v>
      </c>
    </row>
    <row r="79" spans="1:6" ht="15.95" customHeight="1" x14ac:dyDescent="0.2">
      <c r="A79" s="38">
        <v>64</v>
      </c>
      <c r="B79" s="76" t="s">
        <v>72</v>
      </c>
      <c r="C79" s="55" t="str">
        <f>'Показатель 3.1'!C79</f>
        <v xml:space="preserve">Да, опубликован </v>
      </c>
      <c r="D79" s="41" t="s">
        <v>238</v>
      </c>
      <c r="E79" s="39">
        <f>IF(D79=D$5,'Методика  (Раздел 3)'!C$21,IF(D79=D$6,'Методика  (Раздел 3)'!C$22,0))</f>
        <v>0</v>
      </c>
      <c r="F79" s="41" t="s">
        <v>347</v>
      </c>
    </row>
    <row r="80" spans="1:6" ht="15.95" customHeight="1" x14ac:dyDescent="0.2">
      <c r="A80" s="38">
        <v>65</v>
      </c>
      <c r="B80" s="76" t="s">
        <v>73</v>
      </c>
      <c r="C80" s="55" t="str">
        <f>'Показатель 3.1'!C80</f>
        <v xml:space="preserve">Нет, не опубликован </v>
      </c>
      <c r="D80" s="41" t="s">
        <v>238</v>
      </c>
      <c r="E80" s="39">
        <f>IF(D80=D$5,'Методика  (Раздел 3)'!C$21,IF(D80=D$6,'Методика  (Раздел 3)'!C$22,0))</f>
        <v>0</v>
      </c>
      <c r="F80" s="41" t="s">
        <v>217</v>
      </c>
    </row>
    <row r="81" spans="1:6" ht="15.95" customHeight="1" x14ac:dyDescent="0.2">
      <c r="A81" s="38">
        <v>66</v>
      </c>
      <c r="B81" s="76" t="s">
        <v>74</v>
      </c>
      <c r="C81" s="55" t="str">
        <f>'Показатель 3.1'!C81</f>
        <v xml:space="preserve">Да, опубликован </v>
      </c>
      <c r="D81" s="41" t="s">
        <v>238</v>
      </c>
      <c r="E81" s="39">
        <f>IF(D81=D$5,'Методика  (Раздел 3)'!C$21,IF(D81=D$6,'Методика  (Раздел 3)'!C$22,0))</f>
        <v>0</v>
      </c>
      <c r="F81" s="41" t="s">
        <v>219</v>
      </c>
    </row>
    <row r="82" spans="1:6" ht="15.95" customHeight="1" x14ac:dyDescent="0.2">
      <c r="A82" s="38">
        <v>67</v>
      </c>
      <c r="B82" s="76" t="s">
        <v>75</v>
      </c>
      <c r="C82" s="55" t="str">
        <f>'Показатель 3.1'!C82</f>
        <v xml:space="preserve">Да, опубликован </v>
      </c>
      <c r="D82" s="41" t="s">
        <v>238</v>
      </c>
      <c r="E82" s="39">
        <f>IF(D82=D$5,'Методика  (Раздел 3)'!C$21,IF(D82=D$6,'Методика  (Раздел 3)'!C$22,0))</f>
        <v>0</v>
      </c>
      <c r="F82" s="41" t="s">
        <v>220</v>
      </c>
    </row>
    <row r="83" spans="1:6" ht="15.95" customHeight="1" x14ac:dyDescent="0.2">
      <c r="A83" s="38">
        <v>68</v>
      </c>
      <c r="B83" s="76" t="s">
        <v>76</v>
      </c>
      <c r="C83" s="55" t="str">
        <f>'Показатель 3.1'!C83</f>
        <v xml:space="preserve">Нет, не опубликован </v>
      </c>
      <c r="D83" s="41" t="s">
        <v>238</v>
      </c>
      <c r="E83" s="39">
        <f>IF(D83=D$5,'Методика  (Раздел 3)'!C$21,IF(D83=D$6,'Методика  (Раздел 3)'!C$22,0))</f>
        <v>0</v>
      </c>
      <c r="F83" s="41" t="s">
        <v>119</v>
      </c>
    </row>
    <row r="84" spans="1:6" ht="15.95" customHeight="1" x14ac:dyDescent="0.2">
      <c r="A84" s="38">
        <v>69</v>
      </c>
      <c r="B84" s="76" t="s">
        <v>77</v>
      </c>
      <c r="C84" s="55" t="str">
        <f>'Показатель 3.1'!C84</f>
        <v xml:space="preserve">Да, опубликован </v>
      </c>
      <c r="D84" s="41" t="s">
        <v>134</v>
      </c>
      <c r="E84" s="39">
        <f>IF(D84=D$5,'Методика  (Раздел 3)'!C$21,IF(D84=D$6,'Методика  (Раздел 3)'!C$22,0))</f>
        <v>2</v>
      </c>
      <c r="F84" s="61" t="s">
        <v>221</v>
      </c>
    </row>
    <row r="85" spans="1:6" ht="15.95" customHeight="1" x14ac:dyDescent="0.2">
      <c r="A85" s="38">
        <v>70</v>
      </c>
      <c r="B85" s="76" t="s">
        <v>78</v>
      </c>
      <c r="C85" s="55" t="str">
        <f>'Показатель 3.1'!C85</f>
        <v xml:space="preserve">Да, опубликован </v>
      </c>
      <c r="D85" s="41" t="s">
        <v>134</v>
      </c>
      <c r="E85" s="39">
        <f>IF(D85=D$5,'Методика  (Раздел 3)'!C$21,IF(D85=D$6,'Методика  (Раздел 3)'!C$22,0))</f>
        <v>2</v>
      </c>
      <c r="F85" s="61" t="s">
        <v>393</v>
      </c>
    </row>
    <row r="86" spans="1:6" ht="15.95" customHeight="1" x14ac:dyDescent="0.2">
      <c r="A86" s="38">
        <v>71</v>
      </c>
      <c r="B86" s="76" t="s">
        <v>79</v>
      </c>
      <c r="C86" s="55" t="str">
        <f>'Показатель 3.1'!C86</f>
        <v xml:space="preserve">Да, опубликован </v>
      </c>
      <c r="D86" s="41" t="s">
        <v>238</v>
      </c>
      <c r="E86" s="39">
        <f>IF(D86=D$5,'Методика  (Раздел 3)'!C$21,IF(D86=D$6,'Методика  (Раздел 3)'!C$22,0))</f>
        <v>0</v>
      </c>
      <c r="F86" s="41" t="s">
        <v>222</v>
      </c>
    </row>
    <row r="87" spans="1:6" ht="15.95" customHeight="1" x14ac:dyDescent="0.2">
      <c r="A87" s="38">
        <v>72</v>
      </c>
      <c r="B87" s="76" t="s">
        <v>80</v>
      </c>
      <c r="C87" s="55" t="str">
        <f>'Показатель 3.1'!C87</f>
        <v xml:space="preserve">Да, опубликован </v>
      </c>
      <c r="D87" s="41" t="s">
        <v>238</v>
      </c>
      <c r="E87" s="39">
        <f>IF(D87=D$5,'Методика  (Раздел 3)'!C$21,IF(D87=D$6,'Методика  (Раздел 3)'!C$22,0))</f>
        <v>0</v>
      </c>
      <c r="F87" s="41" t="s">
        <v>223</v>
      </c>
    </row>
    <row r="88" spans="1:6" ht="15.95" customHeight="1" x14ac:dyDescent="0.2">
      <c r="A88" s="38">
        <v>73</v>
      </c>
      <c r="B88" s="76" t="s">
        <v>81</v>
      </c>
      <c r="C88" s="55" t="str">
        <f>'Показатель 3.1'!C88</f>
        <v xml:space="preserve">Да, опубликован </v>
      </c>
      <c r="D88" s="41" t="s">
        <v>134</v>
      </c>
      <c r="E88" s="39">
        <f>IF(D88=D$5,'Методика  (Раздел 3)'!C$21,IF(D88=D$6,'Методика  (Раздел 3)'!C$22,0))</f>
        <v>2</v>
      </c>
      <c r="F88" s="41" t="s">
        <v>352</v>
      </c>
    </row>
    <row r="89" spans="1:6" ht="15.95" customHeight="1" x14ac:dyDescent="0.2">
      <c r="A89" s="38">
        <v>74</v>
      </c>
      <c r="B89" s="76" t="s">
        <v>82</v>
      </c>
      <c r="C89" s="55" t="str">
        <f>'Показатель 3.1'!C89</f>
        <v xml:space="preserve">Да, опубликован </v>
      </c>
      <c r="D89" s="41" t="s">
        <v>135</v>
      </c>
      <c r="E89" s="39">
        <f>IF(D89=D$5,'Методика  (Раздел 3)'!C$21,IF(D89=D$6,'Методика  (Раздел 3)'!C$22,0))</f>
        <v>1</v>
      </c>
      <c r="F89" s="61" t="s">
        <v>353</v>
      </c>
    </row>
    <row r="90" spans="1:6" s="32" customFormat="1" ht="15.95" customHeight="1" x14ac:dyDescent="0.2">
      <c r="A90" s="34"/>
      <c r="B90" s="75" t="s">
        <v>83</v>
      </c>
      <c r="C90" s="35"/>
      <c r="D90" s="44"/>
      <c r="E90" s="43"/>
      <c r="F90" s="44"/>
    </row>
    <row r="91" spans="1:6" ht="15.95" customHeight="1" x14ac:dyDescent="0.2">
      <c r="A91" s="38">
        <v>75</v>
      </c>
      <c r="B91" s="76" t="s">
        <v>84</v>
      </c>
      <c r="C91" s="55" t="str">
        <f>'Показатель 3.1'!C91</f>
        <v xml:space="preserve">Нет, не опубликован </v>
      </c>
      <c r="D91" s="41" t="s">
        <v>238</v>
      </c>
      <c r="E91" s="39">
        <f>IF(D91=D$5,'Методика  (Раздел 3)'!C$21,IF(D91=D$6,'Методика  (Раздел 3)'!C$22,0))</f>
        <v>0</v>
      </c>
      <c r="F91" s="41" t="s">
        <v>225</v>
      </c>
    </row>
    <row r="92" spans="1:6" ht="15.95" customHeight="1" x14ac:dyDescent="0.2">
      <c r="A92" s="38">
        <v>76</v>
      </c>
      <c r="B92" s="76" t="s">
        <v>85</v>
      </c>
      <c r="C92" s="55" t="str">
        <f>'Показатель 3.1'!C92</f>
        <v xml:space="preserve">Да, опубликован </v>
      </c>
      <c r="D92" s="41" t="s">
        <v>135</v>
      </c>
      <c r="E92" s="39">
        <f>IF(D92=D$5,'Методика  (Раздел 3)'!C$21,IF(D92=D$6,'Методика  (Раздел 3)'!C$22,0))</f>
        <v>1</v>
      </c>
      <c r="F92" s="41" t="s">
        <v>357</v>
      </c>
    </row>
    <row r="93" spans="1:6" ht="15.95" customHeight="1" x14ac:dyDescent="0.2">
      <c r="A93" s="38">
        <v>77</v>
      </c>
      <c r="B93" s="76" t="s">
        <v>86</v>
      </c>
      <c r="C93" s="55" t="str">
        <f>'Показатель 3.1'!C93</f>
        <v xml:space="preserve">Да, опубликован </v>
      </c>
      <c r="D93" s="41" t="s">
        <v>238</v>
      </c>
      <c r="E93" s="39">
        <f>IF(D93=D$5,'Методика  (Раздел 3)'!C$21,IF(D93=D$6,'Методика  (Раздел 3)'!C$22,0))</f>
        <v>0</v>
      </c>
      <c r="F93" s="41" t="s">
        <v>364</v>
      </c>
    </row>
    <row r="94" spans="1:6" ht="15.95" customHeight="1" x14ac:dyDescent="0.2">
      <c r="A94" s="38">
        <v>78</v>
      </c>
      <c r="B94" s="76" t="s">
        <v>87</v>
      </c>
      <c r="C94" s="55" t="str">
        <f>'Показатель 3.1'!C94</f>
        <v xml:space="preserve">Да, опубликован </v>
      </c>
      <c r="D94" s="41" t="s">
        <v>134</v>
      </c>
      <c r="E94" s="39">
        <f>IF(D94=D$5,'Методика  (Раздел 3)'!C$21,IF(D94=D$6,'Методика  (Раздел 3)'!C$22,0))</f>
        <v>2</v>
      </c>
      <c r="F94" s="61" t="s">
        <v>270</v>
      </c>
    </row>
    <row r="95" spans="1:6" ht="15.95" customHeight="1" x14ac:dyDescent="0.2">
      <c r="A95" s="38">
        <v>79</v>
      </c>
      <c r="B95" s="76" t="s">
        <v>88</v>
      </c>
      <c r="C95" s="55" t="str">
        <f>'Показатель 3.1'!C95</f>
        <v xml:space="preserve">Нет, не опубликован </v>
      </c>
      <c r="D95" s="41" t="s">
        <v>238</v>
      </c>
      <c r="E95" s="39">
        <f>IF(D95=D$5,'Методика  (Раздел 3)'!C$21,IF(D95=D$6,'Методика  (Раздел 3)'!C$22,0))</f>
        <v>0</v>
      </c>
      <c r="F95" s="41" t="s">
        <v>101</v>
      </c>
    </row>
    <row r="96" spans="1:6" ht="15.95" customHeight="1" x14ac:dyDescent="0.2">
      <c r="A96" s="38">
        <v>80</v>
      </c>
      <c r="B96" s="76" t="s">
        <v>89</v>
      </c>
      <c r="C96" s="55" t="str">
        <f>'Показатель 3.1'!C96</f>
        <v xml:space="preserve">Да, опубликован </v>
      </c>
      <c r="D96" s="41" t="s">
        <v>135</v>
      </c>
      <c r="E96" s="39">
        <f>IF(D96=D$5,'Методика  (Раздел 3)'!C$21,IF(D96=D$6,'Методика  (Раздел 3)'!C$22,0))</f>
        <v>1</v>
      </c>
      <c r="F96" s="41" t="s">
        <v>388</v>
      </c>
    </row>
    <row r="97" spans="1:6" ht="15.95" customHeight="1" x14ac:dyDescent="0.2">
      <c r="A97" s="38">
        <v>81</v>
      </c>
      <c r="B97" s="76" t="s">
        <v>90</v>
      </c>
      <c r="C97" s="55" t="str">
        <f>'Показатель 3.1'!C97</f>
        <v xml:space="preserve">Да, опубликован </v>
      </c>
      <c r="D97" s="41" t="s">
        <v>135</v>
      </c>
      <c r="E97" s="39">
        <f>IF(D97=D$5,'Методика  (Раздел 3)'!C$21,IF(D97=D$6,'Методика  (Раздел 3)'!C$22,0))</f>
        <v>1</v>
      </c>
      <c r="F97" s="41" t="s">
        <v>212</v>
      </c>
    </row>
    <row r="98" spans="1:6" ht="15.95" customHeight="1" x14ac:dyDescent="0.2">
      <c r="A98" s="38">
        <v>82</v>
      </c>
      <c r="B98" s="76" t="s">
        <v>91</v>
      </c>
      <c r="C98" s="55" t="str">
        <f>'Показатель 3.1'!C98</f>
        <v xml:space="preserve">Да, опубликован </v>
      </c>
      <c r="D98" s="41" t="s">
        <v>134</v>
      </c>
      <c r="E98" s="39">
        <f>IF(D98=D$5,'Методика  (Раздел 3)'!C$21,IF(D98=D$6,'Методика  (Раздел 3)'!C$22,0))</f>
        <v>2</v>
      </c>
      <c r="F98" s="41" t="s">
        <v>227</v>
      </c>
    </row>
    <row r="99" spans="1:6" ht="15.95" customHeight="1" x14ac:dyDescent="0.2">
      <c r="A99" s="38">
        <v>83</v>
      </c>
      <c r="B99" s="76" t="s">
        <v>92</v>
      </c>
      <c r="C99" s="55" t="str">
        <f>'Показатель 3.1'!C99</f>
        <v xml:space="preserve">Нет, не опубликован </v>
      </c>
      <c r="D99" s="41" t="s">
        <v>238</v>
      </c>
      <c r="E99" s="39">
        <f>IF(D99=D$5,'Методика  (Раздел 3)'!C$21,IF(D99=D$6,'Методика  (Раздел 3)'!C$22,0))</f>
        <v>0</v>
      </c>
      <c r="F99" s="41" t="s">
        <v>228</v>
      </c>
    </row>
    <row r="100" spans="1:6" x14ac:dyDescent="0.2">
      <c r="A100" s="34"/>
      <c r="B100" s="47" t="s">
        <v>165</v>
      </c>
      <c r="C100" s="47"/>
      <c r="D100" s="57"/>
      <c r="E100" s="48"/>
      <c r="F100" s="64"/>
    </row>
    <row r="101" spans="1:6" ht="15.95" customHeight="1" x14ac:dyDescent="0.2">
      <c r="A101" s="38">
        <v>84</v>
      </c>
      <c r="B101" s="76" t="s">
        <v>166</v>
      </c>
      <c r="C101" s="55" t="str">
        <f>'Показатель 3.1'!C101</f>
        <v xml:space="preserve">Да, опубликован </v>
      </c>
      <c r="D101" s="41" t="s">
        <v>135</v>
      </c>
      <c r="E101" s="39">
        <f>IF(D101=D$5,'Методика  (Раздел 3)'!C$21,IF(D101=D$6,'Методика  (Раздел 3)'!C$22,0))</f>
        <v>1</v>
      </c>
      <c r="F101" s="41" t="s">
        <v>345</v>
      </c>
    </row>
    <row r="102" spans="1:6" ht="15.95" customHeight="1" x14ac:dyDescent="0.2">
      <c r="A102" s="38">
        <v>85</v>
      </c>
      <c r="B102" s="76" t="s">
        <v>167</v>
      </c>
      <c r="C102" s="55" t="str">
        <f>'Показатель 3.1'!C102</f>
        <v xml:space="preserve">Нет, не опубликован </v>
      </c>
      <c r="D102" s="41" t="s">
        <v>238</v>
      </c>
      <c r="E102" s="39">
        <f>IF(D102=D$5,'Методика  (Раздел 3)'!C$21,IF(D102=D$6,'Методика  (Раздел 3)'!C$22,0))</f>
        <v>0</v>
      </c>
      <c r="F102" s="41" t="s">
        <v>229</v>
      </c>
    </row>
    <row r="106" spans="1:6" x14ac:dyDescent="0.2">
      <c r="A106" s="49"/>
    </row>
    <row r="113" spans="1:1" x14ac:dyDescent="0.2">
      <c r="A113" s="49"/>
    </row>
    <row r="117" spans="1:1" x14ac:dyDescent="0.2">
      <c r="A117" s="49"/>
    </row>
    <row r="120" spans="1:1" x14ac:dyDescent="0.2">
      <c r="A120" s="49"/>
    </row>
    <row r="124" spans="1:1" x14ac:dyDescent="0.2">
      <c r="A124" s="49"/>
    </row>
    <row r="127" spans="1:1" x14ac:dyDescent="0.2">
      <c r="A127" s="49"/>
    </row>
    <row r="131" spans="1:1" x14ac:dyDescent="0.2">
      <c r="A131" s="49"/>
    </row>
  </sheetData>
  <autoFilter ref="A9:F102"/>
  <mergeCells count="6">
    <mergeCell ref="B3:F3"/>
    <mergeCell ref="A4:A8"/>
    <mergeCell ref="B5:B7"/>
    <mergeCell ref="E5:E8"/>
    <mergeCell ref="F4:F7"/>
    <mergeCell ref="C4:C6"/>
  </mergeCells>
  <dataValidations count="1">
    <dataValidation type="list" allowBlank="1" showInputMessage="1" showErrorMessage="1" sqref="D78:D89 D101:D102 D10:D27 D29:D39 D41:D46 D48:D54 D56:D69 D71:D76 D91:D99">
      <formula1>Выбор_3.4</formula1>
    </dataValidation>
  </dataValidations>
  <hyperlinks>
    <hyperlink ref="F25" r:id="rId1"/>
    <hyperlink ref="F23" r:id="rId2"/>
    <hyperlink ref="F13" r:id="rId3"/>
    <hyperlink ref="F94" r:id="rId4" display="http://minfin.khabkrai.ru/portal/upload/docs/info_for_civils/budget/бюджет%20для%20граждан.pdf"/>
    <hyperlink ref="F89" r:id="rId5" display="http://open.findep.org/budget/incomes"/>
    <hyperlink ref="F84" r:id="rId6"/>
    <hyperlink ref="F52" r:id="rId7"/>
    <hyperlink ref="F43" r:id="rId8"/>
    <hyperlink ref="F41" r:id="rId9"/>
    <hyperlink ref="F12" r:id="rId10"/>
    <hyperlink ref="F58" r:id="rId11"/>
    <hyperlink ref="F75" r:id="rId12"/>
  </hyperlinks>
  <pageMargins left="0.70866141732283472" right="0.70866141732283472" top="0.74803149606299213" bottom="0.74803149606299213" header="0.31496062992125984" footer="0.31496062992125984"/>
  <pageSetup paperSize="9" scale="71" fitToHeight="3" orientation="landscape" r:id="rId13"/>
  <headerFooter>
    <oddFooter>&amp;A&amp;RСтраница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1"/>
  <sheetViews>
    <sheetView zoomScaleNormal="100" zoomScaleSheetLayoutView="10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G1" sqref="G1:G1048576"/>
    </sheetView>
  </sheetViews>
  <sheetFormatPr defaultColWidth="9.140625" defaultRowHeight="12.75" x14ac:dyDescent="0.2"/>
  <cols>
    <col min="1" max="1" width="3.28515625" style="50" customWidth="1"/>
    <col min="2" max="2" width="32.7109375" style="29" customWidth="1"/>
    <col min="3" max="3" width="20.42578125" style="29" customWidth="1"/>
    <col min="4" max="4" width="47" style="58" customWidth="1"/>
    <col min="5" max="5" width="10.85546875" style="2" customWidth="1"/>
    <col min="6" max="6" width="61.5703125" style="2" customWidth="1"/>
    <col min="7" max="16384" width="9.140625" style="2"/>
  </cols>
  <sheetData>
    <row r="1" spans="1:6" ht="26.25" customHeight="1" x14ac:dyDescent="0.2">
      <c r="A1" s="15"/>
      <c r="B1" s="149" t="s">
        <v>289</v>
      </c>
      <c r="C1" s="149"/>
      <c r="D1" s="149"/>
      <c r="E1" s="149"/>
      <c r="F1" s="149"/>
    </row>
    <row r="2" spans="1:6" ht="16.5" customHeight="1" x14ac:dyDescent="0.2">
      <c r="A2" s="22"/>
      <c r="B2" s="59" t="s">
        <v>183</v>
      </c>
      <c r="C2" s="59"/>
      <c r="D2" s="59"/>
      <c r="E2" s="59"/>
      <c r="F2" s="59"/>
    </row>
    <row r="3" spans="1:6" s="29" customFormat="1" ht="54" customHeight="1" x14ac:dyDescent="0.25">
      <c r="A3" s="27"/>
      <c r="B3" s="135" t="str">
        <f>'Методика  (Раздел 3)'!B25</f>
        <v>В части представления сведений о расходах в сфере здравоохранения необходимо указывать их с учетом расходов территориального фонда обязательного медицинского страхования. В соответствии с законодательством РФ расходы на здравоохранение на региональном уровне финансируются из двух источников: бюджета субъекта РФ и бюджета территориального фонда обязательного медицинского страхования. Для того, чтобы оценить финансовое обеспечение сферы здравоохранения, необходимы сведения о расходах за счет бюджета субъекта РФ и за счет бюджета территориального фонда обязательного медицинского страхования.</v>
      </c>
      <c r="C3" s="135"/>
      <c r="D3" s="135"/>
      <c r="E3" s="135"/>
      <c r="F3" s="135"/>
    </row>
    <row r="4" spans="1:6" ht="51.75" customHeight="1" x14ac:dyDescent="0.2">
      <c r="A4" s="136" t="s">
        <v>152</v>
      </c>
      <c r="B4" s="30" t="s">
        <v>0</v>
      </c>
      <c r="C4" s="144" t="s">
        <v>235</v>
      </c>
      <c r="D4" s="51" t="str">
        <f>'Методика  (Раздел 3)'!B24</f>
        <v>Представлены ли в «бюджете для граждан» сведения о расходах бюджета на 2015 год и плановый период 2016 и 2017 годов по разделам и подразделам классификации расходов бюджета?</v>
      </c>
      <c r="E4" s="51" t="s">
        <v>177</v>
      </c>
      <c r="F4" s="144" t="s">
        <v>162</v>
      </c>
    </row>
    <row r="5" spans="1:6" ht="25.5" customHeight="1" x14ac:dyDescent="0.2">
      <c r="A5" s="137"/>
      <c r="B5" s="144" t="s">
        <v>160</v>
      </c>
      <c r="C5" s="145"/>
      <c r="D5" s="52" t="str">
        <f>'Методика  (Раздел 3)'!B26</f>
        <v xml:space="preserve">Да, сведения представлены по всем разделам и подразделам </v>
      </c>
      <c r="E5" s="146" t="s">
        <v>163</v>
      </c>
      <c r="F5" s="145"/>
    </row>
    <row r="6" spans="1:6" ht="27" customHeight="1" x14ac:dyDescent="0.2">
      <c r="A6" s="137"/>
      <c r="B6" s="145"/>
      <c r="C6" s="145"/>
      <c r="D6" s="52" t="str">
        <f>'Методика  (Раздел 3)'!B27</f>
        <v xml:space="preserve">Да, сведения представлены по всем разделам (без подразделов) </v>
      </c>
      <c r="E6" s="147"/>
      <c r="F6" s="145"/>
    </row>
    <row r="7" spans="1:6" ht="27.75" customHeight="1" x14ac:dyDescent="0.2">
      <c r="A7" s="137"/>
      <c r="B7" s="143"/>
      <c r="C7" s="88"/>
      <c r="D7" s="52" t="str">
        <f>'Методика  (Раздел 3)'!B28</f>
        <v>Нет, сведения не представлены или представлены частично</v>
      </c>
      <c r="E7" s="147"/>
      <c r="F7" s="143"/>
    </row>
    <row r="8" spans="1:6" ht="15.75" hidden="1" customHeight="1" x14ac:dyDescent="0.2">
      <c r="A8" s="137"/>
      <c r="B8" s="30"/>
      <c r="C8" s="52"/>
      <c r="D8" s="56"/>
      <c r="E8" s="148"/>
      <c r="F8" s="31"/>
    </row>
    <row r="9" spans="1:6" s="32" customFormat="1" ht="15.95" customHeight="1" x14ac:dyDescent="0.2">
      <c r="A9" s="34"/>
      <c r="B9" s="75" t="s">
        <v>2</v>
      </c>
      <c r="C9" s="35"/>
      <c r="D9" s="44"/>
      <c r="E9" s="43"/>
      <c r="F9" s="37"/>
    </row>
    <row r="10" spans="1:6" ht="15.95" customHeight="1" x14ac:dyDescent="0.2">
      <c r="A10" s="38">
        <v>1</v>
      </c>
      <c r="B10" s="76" t="s">
        <v>3</v>
      </c>
      <c r="C10" s="55" t="str">
        <f>'Показатель 3.1'!C10</f>
        <v xml:space="preserve">Нет, не опубликован </v>
      </c>
      <c r="D10" s="41" t="s">
        <v>239</v>
      </c>
      <c r="E10" s="39">
        <f>IF(D10=D$5,'Методика  (Раздел 3)'!C$26,IF(D10=D$6,'Методика  (Раздел 3)'!C$27,0))</f>
        <v>0</v>
      </c>
      <c r="F10" s="41" t="s">
        <v>94</v>
      </c>
    </row>
    <row r="11" spans="1:6" ht="15.95" customHeight="1" x14ac:dyDescent="0.2">
      <c r="A11" s="38">
        <v>2</v>
      </c>
      <c r="B11" s="76" t="s">
        <v>4</v>
      </c>
      <c r="C11" s="55" t="str">
        <f>'Показатель 3.1'!C11</f>
        <v xml:space="preserve">Да, опубликован </v>
      </c>
      <c r="D11" s="41" t="s">
        <v>138</v>
      </c>
      <c r="E11" s="39">
        <f>IF(D11=D$5,'Методика  (Раздел 3)'!C$26,IF(D11=D$6,'Методика  (Раздел 3)'!C$27,0))</f>
        <v>2</v>
      </c>
      <c r="F11" s="61" t="s">
        <v>230</v>
      </c>
    </row>
    <row r="12" spans="1:6" ht="15.95" customHeight="1" x14ac:dyDescent="0.2">
      <c r="A12" s="38">
        <v>3</v>
      </c>
      <c r="B12" s="76" t="s">
        <v>5</v>
      </c>
      <c r="C12" s="55" t="str">
        <f>'Показатель 3.1'!C12</f>
        <v xml:space="preserve">Да, опубликован </v>
      </c>
      <c r="D12" s="41" t="s">
        <v>138</v>
      </c>
      <c r="E12" s="39">
        <f>IF(D12=D$5,'Методика  (Раздел 3)'!C$26,IF(D12=D$6,'Методика  (Раздел 3)'!C$27,0))</f>
        <v>2</v>
      </c>
      <c r="F12" s="61" t="s">
        <v>104</v>
      </c>
    </row>
    <row r="13" spans="1:6" ht="15.95" customHeight="1" x14ac:dyDescent="0.2">
      <c r="A13" s="38">
        <v>4</v>
      </c>
      <c r="B13" s="76" t="s">
        <v>6</v>
      </c>
      <c r="C13" s="55" t="str">
        <f>'Показатель 3.1'!C13</f>
        <v xml:space="preserve">Да, опубликован </v>
      </c>
      <c r="D13" s="41" t="s">
        <v>239</v>
      </c>
      <c r="E13" s="39">
        <f>IF(D13=D$5,'Методика  (Раздел 3)'!C$26,IF(D13=D$6,'Методика  (Раздел 3)'!C$27,0))</f>
        <v>0</v>
      </c>
      <c r="F13" s="41" t="s">
        <v>105</v>
      </c>
    </row>
    <row r="14" spans="1:6" ht="15.95" customHeight="1" x14ac:dyDescent="0.2">
      <c r="A14" s="38">
        <v>5</v>
      </c>
      <c r="B14" s="76" t="s">
        <v>7</v>
      </c>
      <c r="C14" s="55" t="str">
        <f>'Показатель 3.1'!C14</f>
        <v xml:space="preserve">Нет, не опубликован </v>
      </c>
      <c r="D14" s="41" t="s">
        <v>239</v>
      </c>
      <c r="E14" s="39">
        <f>IF(D14=D$5,'Методика  (Раздел 3)'!C$26,IF(D14=D$6,'Методика  (Раздел 3)'!C$27,0))</f>
        <v>0</v>
      </c>
      <c r="F14" s="41" t="s">
        <v>184</v>
      </c>
    </row>
    <row r="15" spans="1:6" ht="15.95" customHeight="1" x14ac:dyDescent="0.2">
      <c r="A15" s="38">
        <v>6</v>
      </c>
      <c r="B15" s="76" t="s">
        <v>8</v>
      </c>
      <c r="C15" s="55" t="str">
        <f>'Показатель 3.1'!C15</f>
        <v xml:space="preserve">Нет, не опубликован </v>
      </c>
      <c r="D15" s="41" t="s">
        <v>239</v>
      </c>
      <c r="E15" s="39">
        <f>IF(D15=D$5,'Методика  (Раздел 3)'!C$26,IF(D15=D$6,'Методика  (Раздел 3)'!C$27,0))</f>
        <v>0</v>
      </c>
      <c r="F15" s="41" t="s">
        <v>185</v>
      </c>
    </row>
    <row r="16" spans="1:6" ht="15.95" customHeight="1" x14ac:dyDescent="0.2">
      <c r="A16" s="38">
        <v>7</v>
      </c>
      <c r="B16" s="76" t="s">
        <v>9</v>
      </c>
      <c r="C16" s="55" t="str">
        <f>'Показатель 3.1'!C16</f>
        <v xml:space="preserve">Да, опубликован </v>
      </c>
      <c r="D16" s="41" t="s">
        <v>239</v>
      </c>
      <c r="E16" s="39">
        <f>IF(D16=D$5,'Методика  (Раздел 3)'!C$26,IF(D16=D$6,'Методика  (Раздел 3)'!C$27,0))</f>
        <v>0</v>
      </c>
      <c r="F16" s="41" t="s">
        <v>107</v>
      </c>
    </row>
    <row r="17" spans="1:6" ht="15.95" customHeight="1" x14ac:dyDescent="0.2">
      <c r="A17" s="38">
        <v>8</v>
      </c>
      <c r="B17" s="76" t="s">
        <v>10</v>
      </c>
      <c r="C17" s="55" t="str">
        <f>'Показатель 3.1'!C17</f>
        <v xml:space="preserve">Да, опубликован </v>
      </c>
      <c r="D17" s="41" t="s">
        <v>239</v>
      </c>
      <c r="E17" s="39">
        <f>IF(D17=D$5,'Методика  (Раздел 3)'!C$26,IF(D17=D$6,'Методика  (Раздел 3)'!C$27,0))</f>
        <v>0</v>
      </c>
      <c r="F17" s="41" t="s">
        <v>108</v>
      </c>
    </row>
    <row r="18" spans="1:6" ht="15.95" customHeight="1" x14ac:dyDescent="0.2">
      <c r="A18" s="38">
        <v>9</v>
      </c>
      <c r="B18" s="76" t="s">
        <v>11</v>
      </c>
      <c r="C18" s="55" t="str">
        <f>'Показатель 3.1'!C18</f>
        <v xml:space="preserve">Да, опубликован </v>
      </c>
      <c r="D18" s="41" t="s">
        <v>239</v>
      </c>
      <c r="E18" s="39">
        <f>IF(D18=D$5,'Методика  (Раздел 3)'!C$26,IF(D18=D$6,'Методика  (Раздел 3)'!C$27,0))</f>
        <v>0</v>
      </c>
      <c r="F18" s="41" t="s">
        <v>186</v>
      </c>
    </row>
    <row r="19" spans="1:6" ht="15.95" customHeight="1" x14ac:dyDescent="0.2">
      <c r="A19" s="38">
        <v>10</v>
      </c>
      <c r="B19" s="76" t="s">
        <v>12</v>
      </c>
      <c r="C19" s="55" t="str">
        <f>'Показатель 3.1'!C19</f>
        <v xml:space="preserve">Да, опубликован </v>
      </c>
      <c r="D19" s="41" t="s">
        <v>138</v>
      </c>
      <c r="E19" s="39">
        <f>IF(D19=D$5,'Методика  (Раздел 3)'!C$26,IF(D19=D$6,'Методика  (Раздел 3)'!C$27,0))</f>
        <v>2</v>
      </c>
      <c r="F19" s="41" t="s">
        <v>294</v>
      </c>
    </row>
    <row r="20" spans="1:6" ht="15.95" customHeight="1" x14ac:dyDescent="0.2">
      <c r="A20" s="38">
        <v>11</v>
      </c>
      <c r="B20" s="76" t="s">
        <v>13</v>
      </c>
      <c r="C20" s="55" t="str">
        <f>'Показатель 3.1'!C20</f>
        <v xml:space="preserve">Да, опубликован </v>
      </c>
      <c r="D20" s="41" t="s">
        <v>239</v>
      </c>
      <c r="E20" s="39">
        <f>IF(D20=D$5,'Методика  (Раздел 3)'!C$26,IF(D20=D$6,'Методика  (Раздел 3)'!C$27,0))</f>
        <v>0</v>
      </c>
      <c r="F20" s="41" t="s">
        <v>187</v>
      </c>
    </row>
    <row r="21" spans="1:6" ht="15.95" customHeight="1" x14ac:dyDescent="0.2">
      <c r="A21" s="38">
        <v>12</v>
      </c>
      <c r="B21" s="76" t="s">
        <v>14</v>
      </c>
      <c r="C21" s="55" t="str">
        <f>'Показатель 3.1'!C21</f>
        <v xml:space="preserve">Да, опубликован </v>
      </c>
      <c r="D21" s="41" t="s">
        <v>239</v>
      </c>
      <c r="E21" s="39">
        <f>IF(D21=D$5,'Методика  (Раздел 3)'!C$26,IF(D21=D$6,'Методика  (Раздел 3)'!C$27,0))</f>
        <v>0</v>
      </c>
      <c r="F21" s="41" t="s">
        <v>232</v>
      </c>
    </row>
    <row r="22" spans="1:6" ht="15.95" customHeight="1" x14ac:dyDescent="0.2">
      <c r="A22" s="38">
        <v>13</v>
      </c>
      <c r="B22" s="76" t="s">
        <v>15</v>
      </c>
      <c r="C22" s="55" t="str">
        <f>'Показатель 3.1'!C22</f>
        <v xml:space="preserve">Да, опубликован </v>
      </c>
      <c r="D22" s="41" t="s">
        <v>239</v>
      </c>
      <c r="E22" s="39">
        <f>IF(D22=D$5,'Методика  (Раздел 3)'!C$26,IF(D22=D$6,'Методика  (Раздел 3)'!C$27,0))</f>
        <v>0</v>
      </c>
      <c r="F22" s="41" t="s">
        <v>188</v>
      </c>
    </row>
    <row r="23" spans="1:6" ht="15.95" customHeight="1" x14ac:dyDescent="0.2">
      <c r="A23" s="38">
        <v>14</v>
      </c>
      <c r="B23" s="76" t="s">
        <v>16</v>
      </c>
      <c r="C23" s="55" t="str">
        <f>'Показатель 3.1'!C23</f>
        <v xml:space="preserve">Да, опубликован </v>
      </c>
      <c r="D23" s="41" t="s">
        <v>139</v>
      </c>
      <c r="E23" s="39">
        <f>IF(D23=D$5,'Методика  (Раздел 3)'!C$26,IF(D23=D$6,'Методика  (Раздел 3)'!C$27,0))</f>
        <v>1</v>
      </c>
      <c r="F23" s="41" t="s">
        <v>189</v>
      </c>
    </row>
    <row r="24" spans="1:6" ht="15.95" customHeight="1" x14ac:dyDescent="0.25">
      <c r="A24" s="38">
        <v>15</v>
      </c>
      <c r="B24" s="76" t="s">
        <v>17</v>
      </c>
      <c r="C24" s="55" t="str">
        <f>'Показатель 3.1'!C24</f>
        <v xml:space="preserve">Да, опубликован </v>
      </c>
      <c r="D24" s="41" t="s">
        <v>239</v>
      </c>
      <c r="E24" s="39">
        <f>IF(D24=D$5,'Методика  (Раздел 3)'!C$26,IF(D24=D$6,'Методика  (Раздел 3)'!C$27,0))</f>
        <v>0</v>
      </c>
      <c r="F24" s="86" t="s">
        <v>382</v>
      </c>
    </row>
    <row r="25" spans="1:6" ht="15.95" customHeight="1" x14ac:dyDescent="0.2">
      <c r="A25" s="38">
        <v>16</v>
      </c>
      <c r="B25" s="76" t="s">
        <v>18</v>
      </c>
      <c r="C25" s="55" t="str">
        <f>'Показатель 3.1'!C25</f>
        <v xml:space="preserve">Да, опубликован </v>
      </c>
      <c r="D25" s="41" t="s">
        <v>239</v>
      </c>
      <c r="E25" s="39">
        <f>IF(D25=D$5,'Методика  (Раздел 3)'!C$26,IF(D25=D$6,'Методика  (Раздел 3)'!C$27,0))</f>
        <v>0</v>
      </c>
      <c r="F25" s="91" t="s">
        <v>246</v>
      </c>
    </row>
    <row r="26" spans="1:6" ht="15.95" customHeight="1" x14ac:dyDescent="0.2">
      <c r="A26" s="38">
        <v>17</v>
      </c>
      <c r="B26" s="76" t="s">
        <v>19</v>
      </c>
      <c r="C26" s="55" t="str">
        <f>'Показатель 3.1'!C26</f>
        <v xml:space="preserve">Да, опубликован </v>
      </c>
      <c r="D26" s="41" t="s">
        <v>239</v>
      </c>
      <c r="E26" s="39">
        <f>IF(D26=D$5,'Методика  (Раздел 3)'!C$26,IF(D26=D$6,'Методика  (Раздел 3)'!C$27,0))</f>
        <v>0</v>
      </c>
      <c r="F26" s="41" t="s">
        <v>295</v>
      </c>
    </row>
    <row r="27" spans="1:6" ht="15" customHeight="1" x14ac:dyDescent="0.2">
      <c r="A27" s="38">
        <v>18</v>
      </c>
      <c r="B27" s="76" t="s">
        <v>20</v>
      </c>
      <c r="C27" s="55" t="str">
        <f>'Показатель 3.1'!C27</f>
        <v xml:space="preserve">Да, опубликован </v>
      </c>
      <c r="D27" s="41" t="s">
        <v>138</v>
      </c>
      <c r="E27" s="39">
        <f>IF(D27=D$5,'Методика  (Раздел 3)'!C$26,IF(D27=D$6,'Методика  (Раздел 3)'!C$27,0))</f>
        <v>2</v>
      </c>
      <c r="F27" s="91" t="s">
        <v>398</v>
      </c>
    </row>
    <row r="28" spans="1:6" s="32" customFormat="1" ht="15.95" customHeight="1" x14ac:dyDescent="0.2">
      <c r="A28" s="34"/>
      <c r="B28" s="75" t="s">
        <v>21</v>
      </c>
      <c r="C28" s="35"/>
      <c r="D28" s="44"/>
      <c r="E28" s="43"/>
      <c r="F28" s="44"/>
    </row>
    <row r="29" spans="1:6" ht="15.95" customHeight="1" x14ac:dyDescent="0.2">
      <c r="A29" s="38">
        <v>19</v>
      </c>
      <c r="B29" s="76" t="s">
        <v>22</v>
      </c>
      <c r="C29" s="55" t="str">
        <f>'Показатель 3.1'!C29</f>
        <v xml:space="preserve">Да, опубликован </v>
      </c>
      <c r="D29" s="41" t="s">
        <v>239</v>
      </c>
      <c r="E29" s="39">
        <f>IF(D29=D$5,'Методика  (Раздел 3)'!C$26,IF(D29=D$6,'Методика  (Раздел 3)'!C$27,0))</f>
        <v>0</v>
      </c>
      <c r="F29" s="61" t="s">
        <v>95</v>
      </c>
    </row>
    <row r="30" spans="1:6" ht="15.95" customHeight="1" x14ac:dyDescent="0.2">
      <c r="A30" s="38">
        <v>20</v>
      </c>
      <c r="B30" s="76" t="s">
        <v>23</v>
      </c>
      <c r="C30" s="55" t="str">
        <f>'Показатель 3.1'!C30</f>
        <v xml:space="preserve">Да, опубликован </v>
      </c>
      <c r="D30" s="41" t="s">
        <v>239</v>
      </c>
      <c r="E30" s="39">
        <f>IF(D30=D$5,'Методика  (Раздел 3)'!C$26,IF(D30=D$6,'Методика  (Раздел 3)'!C$27,0))</f>
        <v>0</v>
      </c>
      <c r="F30" s="61" t="s">
        <v>386</v>
      </c>
    </row>
    <row r="31" spans="1:6" ht="15.95" customHeight="1" x14ac:dyDescent="0.2">
      <c r="A31" s="38">
        <v>21</v>
      </c>
      <c r="B31" s="76" t="s">
        <v>24</v>
      </c>
      <c r="C31" s="55" t="str">
        <f>'Показатель 3.1'!C31</f>
        <v xml:space="preserve">Да, опубликован </v>
      </c>
      <c r="D31" s="41" t="s">
        <v>239</v>
      </c>
      <c r="E31" s="39">
        <f>IF(D31=D$5,'Методика  (Раздел 3)'!C$26,IF(D31=D$6,'Методика  (Раздел 3)'!C$27,0))</f>
        <v>0</v>
      </c>
      <c r="F31" s="61" t="s">
        <v>198</v>
      </c>
    </row>
    <row r="32" spans="1:6" ht="15.95" customHeight="1" x14ac:dyDescent="0.2">
      <c r="A32" s="38">
        <v>22</v>
      </c>
      <c r="B32" s="76" t="s">
        <v>25</v>
      </c>
      <c r="C32" s="55" t="str">
        <f>'Показатель 3.1'!C32</f>
        <v xml:space="preserve">Да, опубликован </v>
      </c>
      <c r="D32" s="41" t="s">
        <v>239</v>
      </c>
      <c r="E32" s="39">
        <f>IF(D32=D$5,'Методика  (Раздел 3)'!C$26,IF(D32=D$6,'Методика  (Раздел 3)'!C$27,0))</f>
        <v>0</v>
      </c>
      <c r="F32" s="61" t="s">
        <v>299</v>
      </c>
    </row>
    <row r="33" spans="1:6" ht="15.95" customHeight="1" x14ac:dyDescent="0.2">
      <c r="A33" s="38">
        <v>23</v>
      </c>
      <c r="B33" s="76" t="s">
        <v>26</v>
      </c>
      <c r="C33" s="55" t="str">
        <f>'Показатель 3.1'!C33</f>
        <v xml:space="preserve">Да, опубликован </v>
      </c>
      <c r="D33" s="41" t="s">
        <v>239</v>
      </c>
      <c r="E33" s="39">
        <f>IF(D33=D$5,'Методика  (Раздел 3)'!C$26,IF(D33=D$6,'Методика  (Раздел 3)'!C$27,0))</f>
        <v>0</v>
      </c>
      <c r="F33" s="92" t="s">
        <v>191</v>
      </c>
    </row>
    <row r="34" spans="1:6" ht="15.95" customHeight="1" x14ac:dyDescent="0.2">
      <c r="A34" s="38">
        <v>24</v>
      </c>
      <c r="B34" s="76" t="s">
        <v>27</v>
      </c>
      <c r="C34" s="55" t="str">
        <f>'Показатель 3.1'!C34</f>
        <v xml:space="preserve">Да, опубликован </v>
      </c>
      <c r="D34" s="41" t="s">
        <v>239</v>
      </c>
      <c r="E34" s="39">
        <f>IF(D34=D$5,'Методика  (Раздел 3)'!C$26,IF(D34=D$6,'Методика  (Раздел 3)'!C$27,0))</f>
        <v>0</v>
      </c>
      <c r="F34" s="41" t="s">
        <v>302</v>
      </c>
    </row>
    <row r="35" spans="1:6" ht="15.95" customHeight="1" x14ac:dyDescent="0.2">
      <c r="A35" s="38">
        <v>25</v>
      </c>
      <c r="B35" s="76" t="s">
        <v>28</v>
      </c>
      <c r="C35" s="55" t="str">
        <f>'Показатель 3.1'!C35</f>
        <v xml:space="preserve">Да, опубликован </v>
      </c>
      <c r="D35" s="41" t="s">
        <v>239</v>
      </c>
      <c r="E35" s="39">
        <f>IF(D35=D$5,'Методика  (Раздел 3)'!C$26,IF(D35=D$6,'Методика  (Раздел 3)'!C$27,0))</f>
        <v>0</v>
      </c>
      <c r="F35" s="41" t="s">
        <v>306</v>
      </c>
    </row>
    <row r="36" spans="1:6" ht="15.95" customHeight="1" x14ac:dyDescent="0.2">
      <c r="A36" s="38">
        <v>26</v>
      </c>
      <c r="B36" s="76" t="s">
        <v>29</v>
      </c>
      <c r="C36" s="55" t="str">
        <f>'Показатель 3.1'!C36</f>
        <v xml:space="preserve">Да, опубликован </v>
      </c>
      <c r="D36" s="41" t="s">
        <v>138</v>
      </c>
      <c r="E36" s="39">
        <f>IF(D36=D$5,'Методика  (Раздел 3)'!C$26,IF(D36=D$6,'Методика  (Раздел 3)'!C$27,0))</f>
        <v>2</v>
      </c>
      <c r="F36" s="41" t="s">
        <v>195</v>
      </c>
    </row>
    <row r="37" spans="1:6" ht="15.95" customHeight="1" x14ac:dyDescent="0.2">
      <c r="A37" s="38">
        <v>27</v>
      </c>
      <c r="B37" s="76" t="s">
        <v>30</v>
      </c>
      <c r="C37" s="55" t="str">
        <f>'Показатель 3.1'!C37</f>
        <v xml:space="preserve">Да, опубликован </v>
      </c>
      <c r="D37" s="41" t="s">
        <v>239</v>
      </c>
      <c r="E37" s="39">
        <f>IF(D37=D$5,'Методика  (Раздел 3)'!C$26,IF(D37=D$6,'Методика  (Раздел 3)'!C$27,0))</f>
        <v>0</v>
      </c>
      <c r="F37" s="41" t="s">
        <v>233</v>
      </c>
    </row>
    <row r="38" spans="1:6" ht="15.95" customHeight="1" x14ac:dyDescent="0.2">
      <c r="A38" s="38">
        <v>28</v>
      </c>
      <c r="B38" s="76" t="s">
        <v>31</v>
      </c>
      <c r="C38" s="55" t="str">
        <f>'Показатель 3.1'!C38</f>
        <v xml:space="preserve">Да, опубликован </v>
      </c>
      <c r="D38" s="41" t="s">
        <v>138</v>
      </c>
      <c r="E38" s="39">
        <f>IF(D38=D$5,'Методика  (Раздел 3)'!C$26,IF(D38=D$6,'Методика  (Раздел 3)'!C$27,0))</f>
        <v>2</v>
      </c>
      <c r="F38" s="61" t="s">
        <v>307</v>
      </c>
    </row>
    <row r="39" spans="1:6" ht="15.95" customHeight="1" x14ac:dyDescent="0.2">
      <c r="A39" s="38">
        <v>29</v>
      </c>
      <c r="B39" s="76" t="s">
        <v>32</v>
      </c>
      <c r="C39" s="55" t="str">
        <f>'Показатель 3.1'!C39</f>
        <v xml:space="preserve">Нет, не опубликован </v>
      </c>
      <c r="D39" s="41" t="s">
        <v>239</v>
      </c>
      <c r="E39" s="39">
        <f>IF(D39=D$5,'Методика  (Раздел 3)'!C$26,IF(D39=D$6,'Методика  (Раздел 3)'!C$27,0))</f>
        <v>0</v>
      </c>
      <c r="F39" s="41" t="s">
        <v>113</v>
      </c>
    </row>
    <row r="40" spans="1:6" s="32" customFormat="1" ht="15.95" customHeight="1" x14ac:dyDescent="0.2">
      <c r="A40" s="34"/>
      <c r="B40" s="75" t="s">
        <v>33</v>
      </c>
      <c r="C40" s="44"/>
      <c r="D40" s="44"/>
      <c r="E40" s="43"/>
      <c r="F40" s="44"/>
    </row>
    <row r="41" spans="1:6" ht="15.95" customHeight="1" x14ac:dyDescent="0.2">
      <c r="A41" s="46">
        <v>30</v>
      </c>
      <c r="B41" s="76" t="s">
        <v>34</v>
      </c>
      <c r="C41" s="55" t="str">
        <f>'Показатель 3.1'!C41</f>
        <v xml:space="preserve">Да, опубликован </v>
      </c>
      <c r="D41" s="41" t="s">
        <v>138</v>
      </c>
      <c r="E41" s="39">
        <f>IF(D41=D$5,'Методика  (Раздел 3)'!C$26,IF(D41=D$6,'Методика  (Раздел 3)'!C$27,0))</f>
        <v>2</v>
      </c>
      <c r="F41" s="41" t="s">
        <v>122</v>
      </c>
    </row>
    <row r="42" spans="1:6" ht="15.95" customHeight="1" x14ac:dyDescent="0.2">
      <c r="A42" s="46">
        <v>31</v>
      </c>
      <c r="B42" s="76" t="s">
        <v>35</v>
      </c>
      <c r="C42" s="55" t="str">
        <f>'Показатель 3.1'!C42</f>
        <v xml:space="preserve">Да, опубликован </v>
      </c>
      <c r="D42" s="41" t="s">
        <v>239</v>
      </c>
      <c r="E42" s="39">
        <f>IF(D42=D$5,'Методика  (Раздел 3)'!C$26,IF(D42=D$6,'Методика  (Раздел 3)'!C$27,0))</f>
        <v>0</v>
      </c>
      <c r="F42" s="41" t="s">
        <v>309</v>
      </c>
    </row>
    <row r="43" spans="1:6" ht="15.95" customHeight="1" x14ac:dyDescent="0.2">
      <c r="A43" s="46">
        <v>32</v>
      </c>
      <c r="B43" s="76" t="s">
        <v>36</v>
      </c>
      <c r="C43" s="55" t="str">
        <f>'Показатель 3.1'!C43</f>
        <v xml:space="preserve">Да, опубликован </v>
      </c>
      <c r="D43" s="41" t="s">
        <v>138</v>
      </c>
      <c r="E43" s="39">
        <f>IF(D43=D$5,'Методика  (Раздел 3)'!C$26,IF(D43=D$6,'Методика  (Раздел 3)'!C$27,0))</f>
        <v>2</v>
      </c>
      <c r="F43" s="41" t="s">
        <v>200</v>
      </c>
    </row>
    <row r="44" spans="1:6" ht="15.95" customHeight="1" x14ac:dyDescent="0.2">
      <c r="A44" s="46">
        <v>33</v>
      </c>
      <c r="B44" s="76" t="s">
        <v>37</v>
      </c>
      <c r="C44" s="55" t="str">
        <f>'Показатель 3.1'!C44</f>
        <v xml:space="preserve">Да, опубликован </v>
      </c>
      <c r="D44" s="41" t="s">
        <v>239</v>
      </c>
      <c r="E44" s="39">
        <f>IF(D44=D$5,'Методика  (Раздел 3)'!C$26,IF(D44=D$6,'Методика  (Раздел 3)'!C$27,0))</f>
        <v>0</v>
      </c>
      <c r="F44" s="41" t="s">
        <v>115</v>
      </c>
    </row>
    <row r="45" spans="1:6" ht="15.95" customHeight="1" x14ac:dyDescent="0.2">
      <c r="A45" s="46">
        <v>34</v>
      </c>
      <c r="B45" s="76" t="s">
        <v>38</v>
      </c>
      <c r="C45" s="55" t="str">
        <f>'Показатель 3.1'!C45</f>
        <v xml:space="preserve">Да, опубликован </v>
      </c>
      <c r="D45" s="41" t="s">
        <v>239</v>
      </c>
      <c r="E45" s="39">
        <f>IF(D45=D$5,'Методика  (Раздел 3)'!C$26,IF(D45=D$6,'Методика  (Раздел 3)'!C$27,0))</f>
        <v>0</v>
      </c>
      <c r="F45" s="41" t="s">
        <v>310</v>
      </c>
    </row>
    <row r="46" spans="1:6" ht="15.95" customHeight="1" x14ac:dyDescent="0.2">
      <c r="A46" s="46">
        <v>35</v>
      </c>
      <c r="B46" s="76" t="s">
        <v>39</v>
      </c>
      <c r="C46" s="55" t="str">
        <f>'Показатель 3.1'!C46</f>
        <v xml:space="preserve">Да, опубликован </v>
      </c>
      <c r="D46" s="41" t="s">
        <v>239</v>
      </c>
      <c r="E46" s="39">
        <f>IF(D46=D$5,'Методика  (Раздел 3)'!C$26,IF(D46=D$6,'Методика  (Раздел 3)'!C$27,0))</f>
        <v>0</v>
      </c>
      <c r="F46" s="41" t="s">
        <v>282</v>
      </c>
    </row>
    <row r="47" spans="1:6" s="32" customFormat="1" ht="15.95" customHeight="1" x14ac:dyDescent="0.2">
      <c r="A47" s="34"/>
      <c r="B47" s="75" t="s">
        <v>40</v>
      </c>
      <c r="C47" s="35"/>
      <c r="D47" s="44"/>
      <c r="E47" s="43"/>
      <c r="F47" s="44"/>
    </row>
    <row r="48" spans="1:6" ht="15.95" customHeight="1" x14ac:dyDescent="0.2">
      <c r="A48" s="38">
        <v>36</v>
      </c>
      <c r="B48" s="76" t="s">
        <v>41</v>
      </c>
      <c r="C48" s="55" t="str">
        <f>'Показатель 3.1'!C48</f>
        <v xml:space="preserve">Да, опубликован </v>
      </c>
      <c r="D48" s="41" t="s">
        <v>239</v>
      </c>
      <c r="E48" s="39">
        <f>IF(D48=D$5,'Методика  (Раздел 3)'!C$26,IF(D48=D$6,'Методика  (Раздел 3)'!C$27,0))</f>
        <v>0</v>
      </c>
      <c r="F48" s="41" t="s">
        <v>251</v>
      </c>
    </row>
    <row r="49" spans="1:6" ht="15.95" customHeight="1" x14ac:dyDescent="0.2">
      <c r="A49" s="38">
        <v>37</v>
      </c>
      <c r="B49" s="76" t="s">
        <v>42</v>
      </c>
      <c r="C49" s="55" t="str">
        <f>'Показатель 3.1'!C49</f>
        <v xml:space="preserve">Нет, не опубликован </v>
      </c>
      <c r="D49" s="41" t="s">
        <v>239</v>
      </c>
      <c r="E49" s="39">
        <f>IF(D49=D$5,'Методика  (Раздел 3)'!C$26,IF(D49=D$6,'Методика  (Раздел 3)'!C$27,0))</f>
        <v>0</v>
      </c>
      <c r="F49" s="41" t="s">
        <v>201</v>
      </c>
    </row>
    <row r="50" spans="1:6" ht="15.95" customHeight="1" x14ac:dyDescent="0.2">
      <c r="A50" s="38">
        <v>38</v>
      </c>
      <c r="B50" s="76" t="s">
        <v>43</v>
      </c>
      <c r="C50" s="55" t="str">
        <f>'Показатель 3.1'!C50</f>
        <v xml:space="preserve">Нет, не опубликован </v>
      </c>
      <c r="D50" s="41" t="s">
        <v>239</v>
      </c>
      <c r="E50" s="39">
        <f>IF(D50=D$5,'Методика  (Раздел 3)'!C$26,IF(D50=D$6,'Методика  (Раздел 3)'!C$27,0))</f>
        <v>0</v>
      </c>
      <c r="F50" s="41" t="s">
        <v>234</v>
      </c>
    </row>
    <row r="51" spans="1:6" ht="15.95" customHeight="1" x14ac:dyDescent="0.2">
      <c r="A51" s="38">
        <v>39</v>
      </c>
      <c r="B51" s="76" t="s">
        <v>44</v>
      </c>
      <c r="C51" s="55" t="str">
        <f>'Показатель 3.1'!C51</f>
        <v xml:space="preserve">Да, опубликован </v>
      </c>
      <c r="D51" s="41" t="s">
        <v>239</v>
      </c>
      <c r="E51" s="39">
        <f>IF(D51=D$5,'Методика  (Раздел 3)'!C$26,IF(D51=D$6,'Методика  (Раздел 3)'!C$27,0))</f>
        <v>0</v>
      </c>
      <c r="F51" s="61" t="s">
        <v>313</v>
      </c>
    </row>
    <row r="52" spans="1:6" ht="15.95" customHeight="1" x14ac:dyDescent="0.2">
      <c r="A52" s="38">
        <v>40</v>
      </c>
      <c r="B52" s="76" t="s">
        <v>45</v>
      </c>
      <c r="C52" s="55" t="str">
        <f>'Показатель 3.1'!C52</f>
        <v xml:space="preserve">Да, опубликован </v>
      </c>
      <c r="D52" s="41" t="s">
        <v>239</v>
      </c>
      <c r="E52" s="39">
        <f>IF(D52=D$5,'Методика  (Раздел 3)'!C$26,IF(D52=D$6,'Методика  (Раздел 3)'!C$27,0))</f>
        <v>0</v>
      </c>
      <c r="F52" s="41" t="s">
        <v>116</v>
      </c>
    </row>
    <row r="53" spans="1:6" ht="15.95" customHeight="1" x14ac:dyDescent="0.2">
      <c r="A53" s="38">
        <v>41</v>
      </c>
      <c r="B53" s="76" t="s">
        <v>46</v>
      </c>
      <c r="C53" s="55" t="str">
        <f>'Показатель 3.1'!C53</f>
        <v xml:space="preserve">Нет, не опубликован </v>
      </c>
      <c r="D53" s="41" t="s">
        <v>239</v>
      </c>
      <c r="E53" s="39">
        <f>IF(D53=D$5,'Методика  (Раздел 3)'!C$26,IF(D53=D$6,'Методика  (Раздел 3)'!C$27,0))</f>
        <v>0</v>
      </c>
      <c r="F53" s="41" t="s">
        <v>202</v>
      </c>
    </row>
    <row r="54" spans="1:6" ht="15.95" customHeight="1" x14ac:dyDescent="0.2">
      <c r="A54" s="38">
        <v>42</v>
      </c>
      <c r="B54" s="76" t="s">
        <v>47</v>
      </c>
      <c r="C54" s="55" t="str">
        <f>'Показатель 3.1'!C54</f>
        <v xml:space="preserve">Да, опубликован </v>
      </c>
      <c r="D54" s="41" t="s">
        <v>139</v>
      </c>
      <c r="E54" s="39">
        <f>IF(D54=D$5,'Методика  (Раздел 3)'!C$26,IF(D54=D$6,'Методика  (Раздел 3)'!C$27,0))</f>
        <v>1</v>
      </c>
      <c r="F54" s="41" t="s">
        <v>315</v>
      </c>
    </row>
    <row r="55" spans="1:6" s="32" customFormat="1" ht="15.95" customHeight="1" x14ac:dyDescent="0.2">
      <c r="A55" s="34"/>
      <c r="B55" s="75" t="s">
        <v>48</v>
      </c>
      <c r="C55" s="35"/>
      <c r="D55" s="44"/>
      <c r="E55" s="43"/>
      <c r="F55" s="44"/>
    </row>
    <row r="56" spans="1:6" ht="15.95" customHeight="1" x14ac:dyDescent="0.2">
      <c r="A56" s="38">
        <v>43</v>
      </c>
      <c r="B56" s="76" t="s">
        <v>49</v>
      </c>
      <c r="C56" s="55" t="str">
        <f>'Показатель 3.1'!C56</f>
        <v xml:space="preserve">Да, опубликован </v>
      </c>
      <c r="D56" s="41" t="s">
        <v>138</v>
      </c>
      <c r="E56" s="39">
        <f>IF(D56=D$5,'Методика  (Раздел 3)'!C$26,IF(D56=D$6,'Методика  (Раздел 3)'!C$27,0))</f>
        <v>2</v>
      </c>
      <c r="F56" s="41" t="s">
        <v>316</v>
      </c>
    </row>
    <row r="57" spans="1:6" ht="15.95" customHeight="1" x14ac:dyDescent="0.2">
      <c r="A57" s="38">
        <v>44</v>
      </c>
      <c r="B57" s="76" t="s">
        <v>50</v>
      </c>
      <c r="C57" s="55" t="str">
        <f>'Показатель 3.1'!C57</f>
        <v xml:space="preserve">Да, опубликован </v>
      </c>
      <c r="D57" s="41" t="s">
        <v>239</v>
      </c>
      <c r="E57" s="39">
        <f>IF(D57=D$5,'Методика  (Раздел 3)'!C$26,IF(D57=D$6,'Методика  (Раздел 3)'!C$27,0))</f>
        <v>0</v>
      </c>
      <c r="F57" s="41" t="s">
        <v>203</v>
      </c>
    </row>
    <row r="58" spans="1:6" ht="15.95" customHeight="1" x14ac:dyDescent="0.2">
      <c r="A58" s="38">
        <v>45</v>
      </c>
      <c r="B58" s="76" t="s">
        <v>51</v>
      </c>
      <c r="C58" s="55" t="str">
        <f>'Показатель 3.1'!C58</f>
        <v xml:space="preserve">Да, опубликован </v>
      </c>
      <c r="D58" s="41" t="s">
        <v>239</v>
      </c>
      <c r="E58" s="39">
        <f>IF(D58=D$5,'Методика  (Раздел 3)'!C$26,IF(D58=D$6,'Методика  (Раздел 3)'!C$27,0))</f>
        <v>0</v>
      </c>
      <c r="F58" s="41" t="s">
        <v>204</v>
      </c>
    </row>
    <row r="59" spans="1:6" ht="15.95" customHeight="1" x14ac:dyDescent="0.2">
      <c r="A59" s="38">
        <v>46</v>
      </c>
      <c r="B59" s="76" t="s">
        <v>52</v>
      </c>
      <c r="C59" s="55" t="str">
        <f>'Показатель 3.1'!C59</f>
        <v xml:space="preserve">Нет, не опубликован </v>
      </c>
      <c r="D59" s="41" t="s">
        <v>239</v>
      </c>
      <c r="E59" s="39">
        <f>IF(D59=D$5,'Методика  (Раздел 3)'!C$26,IF(D59=D$6,'Методика  (Раздел 3)'!C$27,0))</f>
        <v>0</v>
      </c>
      <c r="F59" s="41" t="s">
        <v>117</v>
      </c>
    </row>
    <row r="60" spans="1:6" ht="15.95" customHeight="1" x14ac:dyDescent="0.2">
      <c r="A60" s="38">
        <v>47</v>
      </c>
      <c r="B60" s="76" t="s">
        <v>53</v>
      </c>
      <c r="C60" s="55" t="str">
        <f>'Показатель 3.1'!C60</f>
        <v xml:space="preserve">Да, опубликован </v>
      </c>
      <c r="D60" s="41" t="s">
        <v>138</v>
      </c>
      <c r="E60" s="39">
        <f>IF(D60=D$5,'Методика  (Раздел 3)'!C$26,IF(D60=D$6,'Методика  (Раздел 3)'!C$27,0))</f>
        <v>2</v>
      </c>
      <c r="F60" s="41" t="s">
        <v>318</v>
      </c>
    </row>
    <row r="61" spans="1:6" ht="15.95" customHeight="1" x14ac:dyDescent="0.2">
      <c r="A61" s="38">
        <v>48</v>
      </c>
      <c r="B61" s="76" t="s">
        <v>54</v>
      </c>
      <c r="C61" s="55" t="str">
        <f>'Показатель 3.1'!C61</f>
        <v xml:space="preserve">Да, опубликован </v>
      </c>
      <c r="D61" s="41" t="s">
        <v>239</v>
      </c>
      <c r="E61" s="39">
        <f>IF(D61=D$5,'Методика  (Раздел 3)'!C$26,IF(D61=D$6,'Методика  (Раздел 3)'!C$27,0))</f>
        <v>0</v>
      </c>
      <c r="F61" s="41" t="s">
        <v>319</v>
      </c>
    </row>
    <row r="62" spans="1:6" ht="15.95" customHeight="1" x14ac:dyDescent="0.2">
      <c r="A62" s="38">
        <v>49</v>
      </c>
      <c r="B62" s="76" t="s">
        <v>55</v>
      </c>
      <c r="C62" s="55" t="str">
        <f>'Показатель 3.1'!C62</f>
        <v xml:space="preserve">Да, опубликован </v>
      </c>
      <c r="D62" s="41" t="s">
        <v>239</v>
      </c>
      <c r="E62" s="39">
        <f>IF(D62=D$5,'Методика  (Раздел 3)'!C$26,IF(D62=D$6,'Методика  (Раздел 3)'!C$27,0))</f>
        <v>0</v>
      </c>
      <c r="F62" s="41" t="s">
        <v>205</v>
      </c>
    </row>
    <row r="63" spans="1:6" ht="15.95" customHeight="1" x14ac:dyDescent="0.2">
      <c r="A63" s="38">
        <v>50</v>
      </c>
      <c r="B63" s="76" t="s">
        <v>56</v>
      </c>
      <c r="C63" s="55" t="str">
        <f>'Показатель 3.1'!C63</f>
        <v xml:space="preserve">Да, опубликован </v>
      </c>
      <c r="D63" s="41" t="s">
        <v>139</v>
      </c>
      <c r="E63" s="39">
        <f>IF(D63=D$5,'Методика  (Раздел 3)'!C$26,IF(D63=D$6,'Методика  (Раздел 3)'!C$27,0))</f>
        <v>1</v>
      </c>
      <c r="F63" s="41" t="s">
        <v>206</v>
      </c>
    </row>
    <row r="64" spans="1:6" ht="15.95" customHeight="1" x14ac:dyDescent="0.2">
      <c r="A64" s="38">
        <v>51</v>
      </c>
      <c r="B64" s="76" t="s">
        <v>57</v>
      </c>
      <c r="C64" s="55" t="str">
        <f>'Показатель 3.1'!C64</f>
        <v xml:space="preserve">Да, опубликован </v>
      </c>
      <c r="D64" s="41" t="s">
        <v>239</v>
      </c>
      <c r="E64" s="39">
        <f>IF(D64=D$5,'Методика  (Раздел 3)'!C$26,IF(D64=D$6,'Методика  (Раздел 3)'!C$27,0))</f>
        <v>0</v>
      </c>
      <c r="F64" s="41" t="s">
        <v>328</v>
      </c>
    </row>
    <row r="65" spans="1:6" ht="15.95" customHeight="1" x14ac:dyDescent="0.2">
      <c r="A65" s="38">
        <v>52</v>
      </c>
      <c r="B65" s="76" t="s">
        <v>58</v>
      </c>
      <c r="C65" s="55" t="str">
        <f>'Показатель 3.1'!C65</f>
        <v xml:space="preserve">Да, опубликован </v>
      </c>
      <c r="D65" s="41" t="s">
        <v>239</v>
      </c>
      <c r="E65" s="39">
        <f>IF(D65=D$5,'Методика  (Раздел 3)'!C$26,IF(D65=D$6,'Методика  (Раздел 3)'!C$27,0))</f>
        <v>0</v>
      </c>
      <c r="F65" s="41" t="s">
        <v>208</v>
      </c>
    </row>
    <row r="66" spans="1:6" ht="15.95" customHeight="1" x14ac:dyDescent="0.2">
      <c r="A66" s="38">
        <v>53</v>
      </c>
      <c r="B66" s="76" t="s">
        <v>59</v>
      </c>
      <c r="C66" s="55" t="str">
        <f>'Показатель 3.1'!C66</f>
        <v xml:space="preserve">Да, опубликован </v>
      </c>
      <c r="D66" s="41" t="s">
        <v>239</v>
      </c>
      <c r="E66" s="39">
        <f>IF(D66=D$5,'Методика  (Раздел 3)'!C$26,IF(D66=D$6,'Методика  (Раздел 3)'!C$27,0))</f>
        <v>0</v>
      </c>
      <c r="F66" s="41" t="s">
        <v>209</v>
      </c>
    </row>
    <row r="67" spans="1:6" ht="15.95" customHeight="1" x14ac:dyDescent="0.2">
      <c r="A67" s="38">
        <v>54</v>
      </c>
      <c r="B67" s="76" t="s">
        <v>60</v>
      </c>
      <c r="C67" s="55" t="str">
        <f>'Показатель 3.1'!C67</f>
        <v xml:space="preserve">Да, опубликован </v>
      </c>
      <c r="D67" s="41" t="s">
        <v>239</v>
      </c>
      <c r="E67" s="39">
        <f>IF(D67=D$5,'Методика  (Раздел 3)'!C$26,IF(D67=D$6,'Методика  (Раздел 3)'!C$27,0))</f>
        <v>0</v>
      </c>
      <c r="F67" s="41" t="s">
        <v>210</v>
      </c>
    </row>
    <row r="68" spans="1:6" ht="15.95" customHeight="1" x14ac:dyDescent="0.2">
      <c r="A68" s="38">
        <v>55</v>
      </c>
      <c r="B68" s="76" t="s">
        <v>61</v>
      </c>
      <c r="C68" s="55" t="str">
        <f>'Показатель 3.1'!C68</f>
        <v xml:space="preserve">Да, опубликован </v>
      </c>
      <c r="D68" s="41" t="s">
        <v>138</v>
      </c>
      <c r="E68" s="39">
        <f>IF(D68=D$5,'Методика  (Раздел 3)'!C$26,IF(D68=D$6,'Методика  (Раздел 3)'!C$27,0))</f>
        <v>2</v>
      </c>
      <c r="F68" s="41" t="s">
        <v>334</v>
      </c>
    </row>
    <row r="69" spans="1:6" ht="15.95" customHeight="1" x14ac:dyDescent="0.2">
      <c r="A69" s="38">
        <v>56</v>
      </c>
      <c r="B69" s="76" t="s">
        <v>62</v>
      </c>
      <c r="C69" s="55" t="str">
        <f>'Показатель 3.1'!C69</f>
        <v xml:space="preserve">Да, опубликован </v>
      </c>
      <c r="D69" s="41" t="s">
        <v>139</v>
      </c>
      <c r="E69" s="39">
        <f>IF(D69=D$5,'Методика  (Раздел 3)'!C$26,IF(D69=D$6,'Методика  (Раздел 3)'!C$27,0))</f>
        <v>1</v>
      </c>
      <c r="F69" s="41" t="s">
        <v>211</v>
      </c>
    </row>
    <row r="70" spans="1:6" s="32" customFormat="1" ht="15.95" customHeight="1" x14ac:dyDescent="0.2">
      <c r="A70" s="34"/>
      <c r="B70" s="75" t="s">
        <v>63</v>
      </c>
      <c r="C70" s="35"/>
      <c r="D70" s="44"/>
      <c r="E70" s="43"/>
      <c r="F70" s="44"/>
    </row>
    <row r="71" spans="1:6" ht="15.95" customHeight="1" x14ac:dyDescent="0.2">
      <c r="A71" s="38">
        <v>57</v>
      </c>
      <c r="B71" s="76" t="s">
        <v>64</v>
      </c>
      <c r="C71" s="55" t="str">
        <f>'Показатель 3.1'!C71</f>
        <v xml:space="preserve">Да, опубликован </v>
      </c>
      <c r="D71" s="41" t="s">
        <v>239</v>
      </c>
      <c r="E71" s="39">
        <f>IF(D71=D$5,'Методика  (Раздел 3)'!C$26,IF(D71=D$6,'Методика  (Раздел 3)'!C$27,0))</f>
        <v>0</v>
      </c>
      <c r="F71" s="41" t="s">
        <v>213</v>
      </c>
    </row>
    <row r="72" spans="1:6" ht="15.95" customHeight="1" x14ac:dyDescent="0.2">
      <c r="A72" s="38">
        <v>58</v>
      </c>
      <c r="B72" s="76" t="s">
        <v>65</v>
      </c>
      <c r="C72" s="55" t="str">
        <f>'Показатель 3.1'!C72</f>
        <v xml:space="preserve">Да, опубликован </v>
      </c>
      <c r="D72" s="41" t="s">
        <v>239</v>
      </c>
      <c r="E72" s="39">
        <f>IF(D72=D$5,'Методика  (Раздел 3)'!C$26,IF(D72=D$6,'Методика  (Раздел 3)'!C$27,0))</f>
        <v>0</v>
      </c>
      <c r="F72" s="41" t="s">
        <v>214</v>
      </c>
    </row>
    <row r="73" spans="1:6" ht="15.95" customHeight="1" x14ac:dyDescent="0.2">
      <c r="A73" s="38">
        <v>59</v>
      </c>
      <c r="B73" s="76" t="s">
        <v>66</v>
      </c>
      <c r="C73" s="55" t="str">
        <f>'Показатель 3.1'!C73</f>
        <v xml:space="preserve">Да, опубликован </v>
      </c>
      <c r="D73" s="41" t="s">
        <v>239</v>
      </c>
      <c r="E73" s="39">
        <f>IF(D73=D$5,'Методика  (Раздел 3)'!C$26,IF(D73=D$6,'Методика  (Раздел 3)'!C$27,0))</f>
        <v>0</v>
      </c>
      <c r="F73" s="41" t="s">
        <v>215</v>
      </c>
    </row>
    <row r="74" spans="1:6" ht="15.95" customHeight="1" x14ac:dyDescent="0.2">
      <c r="A74" s="38">
        <v>60</v>
      </c>
      <c r="B74" s="76" t="s">
        <v>67</v>
      </c>
      <c r="C74" s="55" t="str">
        <f>'Показатель 3.1'!C74</f>
        <v xml:space="preserve">Да, опубликован </v>
      </c>
      <c r="D74" s="41" t="s">
        <v>239</v>
      </c>
      <c r="E74" s="39">
        <f>IF(D74=D$5,'Методика  (Раздел 3)'!C$26,IF(D74=D$6,'Методика  (Раздел 3)'!C$27,0))</f>
        <v>0</v>
      </c>
      <c r="F74" s="41" t="s">
        <v>216</v>
      </c>
    </row>
    <row r="75" spans="1:6" ht="15.95" customHeight="1" x14ac:dyDescent="0.2">
      <c r="A75" s="38">
        <v>61</v>
      </c>
      <c r="B75" s="76" t="s">
        <v>68</v>
      </c>
      <c r="C75" s="55" t="str">
        <f>'Показатель 3.1'!C75</f>
        <v xml:space="preserve">Да, опубликован </v>
      </c>
      <c r="D75" s="41" t="s">
        <v>138</v>
      </c>
      <c r="E75" s="39">
        <f>IF(D75=D$5,'Методика  (Раздел 3)'!C$26,IF(D75=D$6,'Методика  (Раздел 3)'!C$27,0))</f>
        <v>2</v>
      </c>
      <c r="F75" s="92" t="s">
        <v>276</v>
      </c>
    </row>
    <row r="76" spans="1:6" ht="15.95" customHeight="1" x14ac:dyDescent="0.2">
      <c r="A76" s="38">
        <v>62</v>
      </c>
      <c r="B76" s="76" t="s">
        <v>69</v>
      </c>
      <c r="C76" s="55" t="str">
        <f>'Показатель 3.1'!C76</f>
        <v xml:space="preserve">Да, опубликован </v>
      </c>
      <c r="D76" s="41" t="s">
        <v>239</v>
      </c>
      <c r="E76" s="39">
        <f>IF(D76=D$5,'Методика  (Раздел 3)'!C$26,IF(D76=D$6,'Методика  (Раздел 3)'!C$27,0))</f>
        <v>0</v>
      </c>
      <c r="F76" s="41" t="s">
        <v>344</v>
      </c>
    </row>
    <row r="77" spans="1:6" s="32" customFormat="1" ht="15.95" customHeight="1" x14ac:dyDescent="0.2">
      <c r="A77" s="34"/>
      <c r="B77" s="75" t="s">
        <v>70</v>
      </c>
      <c r="C77" s="35"/>
      <c r="D77" s="44"/>
      <c r="E77" s="43"/>
      <c r="F77" s="44"/>
    </row>
    <row r="78" spans="1:6" ht="15.95" customHeight="1" x14ac:dyDescent="0.2">
      <c r="A78" s="38">
        <v>63</v>
      </c>
      <c r="B78" s="76" t="s">
        <v>71</v>
      </c>
      <c r="C78" s="55" t="str">
        <f>'Показатель 3.1'!C78</f>
        <v xml:space="preserve">Нет, не опубликован </v>
      </c>
      <c r="D78" s="41" t="s">
        <v>239</v>
      </c>
      <c r="E78" s="39">
        <f>IF(D78=D$5,'Методика  (Раздел 3)'!C$26,IF(D78=D$6,'Методика  (Раздел 3)'!C$27,0))</f>
        <v>0</v>
      </c>
      <c r="F78" s="61" t="s">
        <v>346</v>
      </c>
    </row>
    <row r="79" spans="1:6" ht="15.95" customHeight="1" x14ac:dyDescent="0.2">
      <c r="A79" s="38">
        <v>64</v>
      </c>
      <c r="B79" s="76" t="s">
        <v>72</v>
      </c>
      <c r="C79" s="55" t="str">
        <f>'Показатель 3.1'!C79</f>
        <v xml:space="preserve">Да, опубликован </v>
      </c>
      <c r="D79" s="41" t="s">
        <v>239</v>
      </c>
      <c r="E79" s="39">
        <f>IF(D79=D$5,'Методика  (Раздел 3)'!C$26,IF(D79=D$6,'Методика  (Раздел 3)'!C$27,0))</f>
        <v>0</v>
      </c>
      <c r="F79" s="41" t="s">
        <v>347</v>
      </c>
    </row>
    <row r="80" spans="1:6" ht="15.95" customHeight="1" x14ac:dyDescent="0.2">
      <c r="A80" s="38">
        <v>65</v>
      </c>
      <c r="B80" s="76" t="s">
        <v>73</v>
      </c>
      <c r="C80" s="55" t="str">
        <f>'Показатель 3.1'!C80</f>
        <v xml:space="preserve">Нет, не опубликован </v>
      </c>
      <c r="D80" s="41" t="s">
        <v>239</v>
      </c>
      <c r="E80" s="39">
        <f>IF(D80=D$5,'Методика  (Раздел 3)'!C$26,IF(D80=D$6,'Методика  (Раздел 3)'!C$27,0))</f>
        <v>0</v>
      </c>
      <c r="F80" s="41" t="s">
        <v>217</v>
      </c>
    </row>
    <row r="81" spans="1:6" ht="15.95" customHeight="1" x14ac:dyDescent="0.2">
      <c r="A81" s="38">
        <v>66</v>
      </c>
      <c r="B81" s="76" t="s">
        <v>74</v>
      </c>
      <c r="C81" s="55" t="str">
        <f>'Показатель 3.1'!C81</f>
        <v xml:space="preserve">Да, опубликован </v>
      </c>
      <c r="D81" s="41" t="s">
        <v>239</v>
      </c>
      <c r="E81" s="39">
        <f>IF(D81=D$5,'Методика  (Раздел 3)'!C$26,IF(D81=D$6,'Методика  (Раздел 3)'!C$27,0))</f>
        <v>0</v>
      </c>
      <c r="F81" s="41" t="s">
        <v>219</v>
      </c>
    </row>
    <row r="82" spans="1:6" ht="15.95" customHeight="1" x14ac:dyDescent="0.2">
      <c r="A82" s="38">
        <v>67</v>
      </c>
      <c r="B82" s="76" t="s">
        <v>75</v>
      </c>
      <c r="C82" s="55" t="str">
        <f>'Показатель 3.1'!C82</f>
        <v xml:space="preserve">Да, опубликован </v>
      </c>
      <c r="D82" s="41" t="s">
        <v>239</v>
      </c>
      <c r="E82" s="39">
        <f>IF(D82=D$5,'Методика  (Раздел 3)'!C$26,IF(D82=D$6,'Методика  (Раздел 3)'!C$27,0))</f>
        <v>0</v>
      </c>
      <c r="F82" s="41" t="s">
        <v>220</v>
      </c>
    </row>
    <row r="83" spans="1:6" ht="15.95" customHeight="1" x14ac:dyDescent="0.2">
      <c r="A83" s="38">
        <v>68</v>
      </c>
      <c r="B83" s="76" t="s">
        <v>76</v>
      </c>
      <c r="C83" s="55" t="str">
        <f>'Показатель 3.1'!C83</f>
        <v xml:space="preserve">Нет, не опубликован </v>
      </c>
      <c r="D83" s="41" t="s">
        <v>239</v>
      </c>
      <c r="E83" s="39">
        <f>IF(D83=D$5,'Методика  (Раздел 3)'!C$26,IF(D83=D$6,'Методика  (Раздел 3)'!C$27,0))</f>
        <v>0</v>
      </c>
      <c r="F83" s="41" t="s">
        <v>119</v>
      </c>
    </row>
    <row r="84" spans="1:6" ht="15.95" customHeight="1" x14ac:dyDescent="0.2">
      <c r="A84" s="38">
        <v>69</v>
      </c>
      <c r="B84" s="76" t="s">
        <v>77</v>
      </c>
      <c r="C84" s="55" t="str">
        <f>'Показатель 3.1'!C84</f>
        <v xml:space="preserve">Да, опубликован </v>
      </c>
      <c r="D84" s="41" t="s">
        <v>138</v>
      </c>
      <c r="E84" s="39">
        <f>IF(D84=D$5,'Методика  (Раздел 3)'!C$26,IF(D84=D$6,'Методика  (Раздел 3)'!C$27,0))</f>
        <v>2</v>
      </c>
      <c r="F84" s="41" t="s">
        <v>221</v>
      </c>
    </row>
    <row r="85" spans="1:6" ht="15.95" customHeight="1" x14ac:dyDescent="0.2">
      <c r="A85" s="38">
        <v>70</v>
      </c>
      <c r="B85" s="76" t="s">
        <v>78</v>
      </c>
      <c r="C85" s="55" t="str">
        <f>'Показатель 3.1'!C85</f>
        <v xml:space="preserve">Да, опубликован </v>
      </c>
      <c r="D85" s="41" t="s">
        <v>239</v>
      </c>
      <c r="E85" s="39">
        <f>IF(D85=D$5,'Методика  (Раздел 3)'!C$26,IF(D85=D$6,'Методика  (Раздел 3)'!C$27,0))</f>
        <v>0</v>
      </c>
      <c r="F85" s="41" t="s">
        <v>393</v>
      </c>
    </row>
    <row r="86" spans="1:6" ht="15.95" customHeight="1" x14ac:dyDescent="0.2">
      <c r="A86" s="38">
        <v>71</v>
      </c>
      <c r="B86" s="76" t="s">
        <v>79</v>
      </c>
      <c r="C86" s="55" t="str">
        <f>'Показатель 3.1'!C86</f>
        <v xml:space="preserve">Да, опубликован </v>
      </c>
      <c r="D86" s="41" t="s">
        <v>239</v>
      </c>
      <c r="E86" s="39">
        <f>IF(D86=D$5,'Методика  (Раздел 3)'!C$26,IF(D86=D$6,'Методика  (Раздел 3)'!C$27,0))</f>
        <v>0</v>
      </c>
      <c r="F86" s="41" t="s">
        <v>222</v>
      </c>
    </row>
    <row r="87" spans="1:6" ht="15.95" customHeight="1" x14ac:dyDescent="0.2">
      <c r="A87" s="38">
        <v>72</v>
      </c>
      <c r="B87" s="76" t="s">
        <v>80</v>
      </c>
      <c r="C87" s="55" t="str">
        <f>'Показатель 3.1'!C87</f>
        <v xml:space="preserve">Да, опубликован </v>
      </c>
      <c r="D87" s="41" t="s">
        <v>239</v>
      </c>
      <c r="E87" s="39">
        <f>IF(D87=D$5,'Методика  (Раздел 3)'!C$26,IF(D87=D$6,'Методика  (Раздел 3)'!C$27,0))</f>
        <v>0</v>
      </c>
      <c r="F87" s="41" t="s">
        <v>223</v>
      </c>
    </row>
    <row r="88" spans="1:6" ht="15.95" customHeight="1" x14ac:dyDescent="0.2">
      <c r="A88" s="38">
        <v>73</v>
      </c>
      <c r="B88" s="76" t="s">
        <v>81</v>
      </c>
      <c r="C88" s="55" t="str">
        <f>'Показатель 3.1'!C88</f>
        <v xml:space="preserve">Да, опубликован </v>
      </c>
      <c r="D88" s="41" t="s">
        <v>138</v>
      </c>
      <c r="E88" s="39">
        <f>IF(D88=D$5,'Методика  (Раздел 3)'!C$26,IF(D88=D$6,'Методика  (Раздел 3)'!C$27,0))</f>
        <v>2</v>
      </c>
      <c r="F88" s="96" t="s">
        <v>351</v>
      </c>
    </row>
    <row r="89" spans="1:6" ht="15.95" customHeight="1" x14ac:dyDescent="0.2">
      <c r="A89" s="38">
        <v>74</v>
      </c>
      <c r="B89" s="76" t="s">
        <v>82</v>
      </c>
      <c r="C89" s="55" t="str">
        <f>'Показатель 3.1'!C89</f>
        <v xml:space="preserve">Да, опубликован </v>
      </c>
      <c r="D89" s="41" t="s">
        <v>239</v>
      </c>
      <c r="E89" s="39">
        <f>IF(D89=D$5,'Методика  (Раздел 3)'!C$26,IF(D89=D$6,'Методика  (Раздел 3)'!C$27,0))</f>
        <v>0</v>
      </c>
      <c r="F89" s="41" t="s">
        <v>354</v>
      </c>
    </row>
    <row r="90" spans="1:6" s="32" customFormat="1" ht="15.95" customHeight="1" x14ac:dyDescent="0.2">
      <c r="A90" s="34"/>
      <c r="B90" s="75" t="s">
        <v>83</v>
      </c>
      <c r="C90" s="35"/>
      <c r="D90" s="44"/>
      <c r="E90" s="43"/>
      <c r="F90" s="44"/>
    </row>
    <row r="91" spans="1:6" ht="15.95" customHeight="1" x14ac:dyDescent="0.2">
      <c r="A91" s="38">
        <v>75</v>
      </c>
      <c r="B91" s="76" t="s">
        <v>84</v>
      </c>
      <c r="C91" s="55" t="str">
        <f>'Показатель 3.1'!C91</f>
        <v xml:space="preserve">Нет, не опубликован </v>
      </c>
      <c r="D91" s="41" t="s">
        <v>239</v>
      </c>
      <c r="E91" s="39">
        <f>IF(D91=D$5,'Методика  (Раздел 3)'!C$26,IF(D91=D$6,'Методика  (Раздел 3)'!C$27,0))</f>
        <v>0</v>
      </c>
      <c r="F91" s="41" t="s">
        <v>225</v>
      </c>
    </row>
    <row r="92" spans="1:6" ht="15.95" customHeight="1" x14ac:dyDescent="0.2">
      <c r="A92" s="38">
        <v>76</v>
      </c>
      <c r="B92" s="76" t="s">
        <v>85</v>
      </c>
      <c r="C92" s="55" t="str">
        <f>'Показатель 3.1'!C92</f>
        <v xml:space="preserve">Да, опубликован </v>
      </c>
      <c r="D92" s="41" t="s">
        <v>239</v>
      </c>
      <c r="E92" s="39">
        <f>IF(D92=D$5,'Методика  (Раздел 3)'!C$26,IF(D92=D$6,'Методика  (Раздел 3)'!C$27,0))</f>
        <v>0</v>
      </c>
      <c r="F92" s="41" t="s">
        <v>358</v>
      </c>
    </row>
    <row r="93" spans="1:6" ht="15.95" customHeight="1" x14ac:dyDescent="0.2">
      <c r="A93" s="38">
        <v>77</v>
      </c>
      <c r="B93" s="76" t="s">
        <v>86</v>
      </c>
      <c r="C93" s="55" t="str">
        <f>'Показатель 3.1'!C93</f>
        <v xml:space="preserve">Да, опубликован </v>
      </c>
      <c r="D93" s="41" t="s">
        <v>239</v>
      </c>
      <c r="E93" s="39">
        <f>IF(D93=D$5,'Методика  (Раздел 3)'!C$26,IF(D93=D$6,'Методика  (Раздел 3)'!C$27,0))</f>
        <v>0</v>
      </c>
      <c r="F93" s="41" t="s">
        <v>364</v>
      </c>
    </row>
    <row r="94" spans="1:6" ht="15.95" customHeight="1" x14ac:dyDescent="0.2">
      <c r="A94" s="38">
        <v>78</v>
      </c>
      <c r="B94" s="76" t="s">
        <v>87</v>
      </c>
      <c r="C94" s="55" t="str">
        <f>'Показатель 3.1'!C94</f>
        <v xml:space="preserve">Да, опубликован </v>
      </c>
      <c r="D94" s="41" t="s">
        <v>239</v>
      </c>
      <c r="E94" s="39">
        <f>IF(D94=D$5,'Методика  (Раздел 3)'!C$26,IF(D94=D$6,'Методика  (Раздел 3)'!C$27,0))</f>
        <v>0</v>
      </c>
      <c r="F94" s="41" t="s">
        <v>270</v>
      </c>
    </row>
    <row r="95" spans="1:6" ht="15.95" customHeight="1" x14ac:dyDescent="0.2">
      <c r="A95" s="38">
        <v>79</v>
      </c>
      <c r="B95" s="76" t="s">
        <v>88</v>
      </c>
      <c r="C95" s="55" t="str">
        <f>'Показатель 3.1'!C95</f>
        <v xml:space="preserve">Нет, не опубликован </v>
      </c>
      <c r="D95" s="41" t="s">
        <v>239</v>
      </c>
      <c r="E95" s="39">
        <f>IF(D95=D$5,'Методика  (Раздел 3)'!C$26,IF(D95=D$6,'Методика  (Раздел 3)'!C$27,0))</f>
        <v>0</v>
      </c>
      <c r="F95" s="41" t="s">
        <v>101</v>
      </c>
    </row>
    <row r="96" spans="1:6" ht="15.95" customHeight="1" x14ac:dyDescent="0.2">
      <c r="A96" s="38">
        <v>80</v>
      </c>
      <c r="B96" s="76" t="s">
        <v>89</v>
      </c>
      <c r="C96" s="55" t="str">
        <f>'Показатель 3.1'!C96</f>
        <v xml:space="preserve">Да, опубликован </v>
      </c>
      <c r="D96" s="41" t="s">
        <v>239</v>
      </c>
      <c r="E96" s="39">
        <f>IF(D96=D$5,'Методика  (Раздел 3)'!C$26,IF(D96=D$6,'Методика  (Раздел 3)'!C$27,0))</f>
        <v>0</v>
      </c>
      <c r="F96" s="41" t="s">
        <v>368</v>
      </c>
    </row>
    <row r="97" spans="1:6" ht="15.95" customHeight="1" x14ac:dyDescent="0.2">
      <c r="A97" s="38">
        <v>81</v>
      </c>
      <c r="B97" s="76" t="s">
        <v>90</v>
      </c>
      <c r="C97" s="55" t="str">
        <f>'Показатель 3.1'!C97</f>
        <v xml:space="preserve">Да, опубликован </v>
      </c>
      <c r="D97" s="41" t="s">
        <v>239</v>
      </c>
      <c r="E97" s="39">
        <f>IF(D97=D$5,'Методика  (Раздел 3)'!C$26,IF(D97=D$6,'Методика  (Раздел 3)'!C$27,0))</f>
        <v>0</v>
      </c>
      <c r="F97" s="41" t="s">
        <v>212</v>
      </c>
    </row>
    <row r="98" spans="1:6" ht="15.95" customHeight="1" x14ac:dyDescent="0.2">
      <c r="A98" s="38">
        <v>82</v>
      </c>
      <c r="B98" s="76" t="s">
        <v>91</v>
      </c>
      <c r="C98" s="55" t="str">
        <f>'Показатель 3.1'!C98</f>
        <v xml:space="preserve">Да, опубликован </v>
      </c>
      <c r="D98" s="41" t="s">
        <v>239</v>
      </c>
      <c r="E98" s="39">
        <f>IF(D98=D$5,'Методика  (Раздел 3)'!C$26,IF(D98=D$6,'Методика  (Раздел 3)'!C$27,0))</f>
        <v>0</v>
      </c>
      <c r="F98" s="41" t="s">
        <v>227</v>
      </c>
    </row>
    <row r="99" spans="1:6" ht="15.95" customHeight="1" x14ac:dyDescent="0.2">
      <c r="A99" s="38">
        <v>83</v>
      </c>
      <c r="B99" s="76" t="s">
        <v>92</v>
      </c>
      <c r="C99" s="55" t="str">
        <f>'Показатель 3.1'!C99</f>
        <v xml:space="preserve">Нет, не опубликован </v>
      </c>
      <c r="D99" s="41" t="s">
        <v>239</v>
      </c>
      <c r="E99" s="39">
        <f>IF(D99=D$5,'Методика  (Раздел 3)'!C$26,IF(D99=D$6,'Методика  (Раздел 3)'!C$27,0))</f>
        <v>0</v>
      </c>
      <c r="F99" s="41" t="s">
        <v>228</v>
      </c>
    </row>
    <row r="100" spans="1:6" x14ac:dyDescent="0.2">
      <c r="A100" s="34"/>
      <c r="B100" s="47" t="s">
        <v>165</v>
      </c>
      <c r="C100" s="47"/>
      <c r="D100" s="57"/>
      <c r="E100" s="48"/>
      <c r="F100" s="64"/>
    </row>
    <row r="101" spans="1:6" ht="15.95" customHeight="1" x14ac:dyDescent="0.2">
      <c r="A101" s="38">
        <v>84</v>
      </c>
      <c r="B101" s="76" t="s">
        <v>166</v>
      </c>
      <c r="C101" s="55" t="str">
        <f>'Показатель 3.1'!C101</f>
        <v xml:space="preserve">Да, опубликован </v>
      </c>
      <c r="D101" s="41" t="s">
        <v>239</v>
      </c>
      <c r="E101" s="39">
        <f>IF(D101=D$5,'Методика  (Раздел 3)'!C$26,IF(D101=D$6,'Методика  (Раздел 3)'!C$27,0))</f>
        <v>0</v>
      </c>
      <c r="F101" s="41" t="s">
        <v>345</v>
      </c>
    </row>
    <row r="102" spans="1:6" ht="15.95" customHeight="1" x14ac:dyDescent="0.2">
      <c r="A102" s="38">
        <v>85</v>
      </c>
      <c r="B102" s="76" t="s">
        <v>167</v>
      </c>
      <c r="C102" s="55" t="str">
        <f>'Показатель 3.1'!C102</f>
        <v xml:space="preserve">Нет, не опубликован </v>
      </c>
      <c r="D102" s="41" t="s">
        <v>239</v>
      </c>
      <c r="E102" s="39">
        <f>IF(D102=D$5,'Методика  (Раздел 3)'!C$26,IF(D102=D$6,'Методика  (Раздел 3)'!C$27,0))</f>
        <v>0</v>
      </c>
      <c r="F102" s="41" t="s">
        <v>229</v>
      </c>
    </row>
    <row r="106" spans="1:6" x14ac:dyDescent="0.2">
      <c r="A106" s="49"/>
    </row>
    <row r="113" spans="1:1" x14ac:dyDescent="0.2">
      <c r="A113" s="49"/>
    </row>
    <row r="117" spans="1:1" x14ac:dyDescent="0.2">
      <c r="A117" s="49"/>
    </row>
    <row r="120" spans="1:1" x14ac:dyDescent="0.2">
      <c r="A120" s="49"/>
    </row>
    <row r="124" spans="1:1" x14ac:dyDescent="0.2">
      <c r="A124" s="49"/>
    </row>
    <row r="127" spans="1:1" x14ac:dyDescent="0.2">
      <c r="A127" s="49"/>
    </row>
    <row r="131" spans="1:1" x14ac:dyDescent="0.2">
      <c r="A131" s="49"/>
    </row>
  </sheetData>
  <autoFilter ref="A9:F102"/>
  <mergeCells count="7">
    <mergeCell ref="B1:F1"/>
    <mergeCell ref="A4:A8"/>
    <mergeCell ref="F4:F7"/>
    <mergeCell ref="B5:B7"/>
    <mergeCell ref="E5:E8"/>
    <mergeCell ref="C4:C6"/>
    <mergeCell ref="B3:F3"/>
  </mergeCells>
  <dataValidations count="1">
    <dataValidation type="list" allowBlank="1" showInputMessage="1" showErrorMessage="1" sqref="D78:D89 D91:D99 D10:D27 D29:D39 D41:D46 D48:D54 D56:D69 D71:D76 D101:D102">
      <formula1>Выбор_3.5</formula1>
    </dataValidation>
  </dataValidations>
  <hyperlinks>
    <hyperlink ref="F73" r:id="rId1"/>
    <hyperlink ref="F72" r:id="rId2"/>
    <hyperlink ref="F69" r:id="rId3"/>
    <hyperlink ref="F66" r:id="rId4"/>
    <hyperlink ref="F65" r:id="rId5"/>
    <hyperlink ref="F43" r:id="rId6"/>
    <hyperlink ref="F41" r:id="rId7"/>
    <hyperlink ref="F33" r:id="rId8"/>
    <hyperlink ref="F23" r:id="rId9"/>
    <hyperlink ref="F75" r:id="rId10"/>
    <hyperlink ref="F25" r:id="rId11"/>
    <hyperlink ref="F27" r:id="rId12" display="http://budget.mos.ru/project_expenses"/>
    <hyperlink ref="F11" r:id="rId13"/>
    <hyperlink ref="F88" r:id="rId14"/>
    <hyperlink ref="F29" r:id="rId15"/>
    <hyperlink ref="F51" r:id="rId16"/>
    <hyperlink ref="F30" r:id="rId17"/>
    <hyperlink ref="F38" r:id="rId18"/>
    <hyperlink ref="F12" r:id="rId19"/>
    <hyperlink ref="F31" r:id="rId20"/>
    <hyperlink ref="F32" r:id="rId21"/>
    <hyperlink ref="F24" r:id="rId22"/>
  </hyperlinks>
  <pageMargins left="0.70866141732283472" right="0.70866141732283472" top="0.74803149606299213" bottom="0.74803149606299213" header="0.31496062992125984" footer="0.31496062992125984"/>
  <pageSetup paperSize="9" scale="71" fitToHeight="3" orientation="landscape" r:id="rId23"/>
  <headerFooter>
    <oddFooter>&amp;A&amp;RСтраница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1"/>
  <sheetViews>
    <sheetView zoomScaleNormal="100" zoomScaleSheetLayoutView="100" workbookViewId="0">
      <pane xSplit="2" ySplit="8" topLeftCell="C18" activePane="bottomRight" state="frozen"/>
      <selection pane="topRight" activeCell="C1" sqref="C1"/>
      <selection pane="bottomLeft" activeCell="A7" sqref="A7"/>
      <selection pane="bottomRight" activeCell="F27" sqref="F27"/>
    </sheetView>
  </sheetViews>
  <sheetFormatPr defaultColWidth="9.140625" defaultRowHeight="12.75" x14ac:dyDescent="0.2"/>
  <cols>
    <col min="1" max="1" width="3.7109375" style="50" customWidth="1"/>
    <col min="2" max="2" width="30.140625" style="29" customWidth="1"/>
    <col min="3" max="3" width="20.42578125" style="29" customWidth="1"/>
    <col min="4" max="4" width="59.140625" style="58" customWidth="1"/>
    <col min="5" max="5" width="15" style="2" customWidth="1"/>
    <col min="6" max="6" width="55.85546875" style="2" customWidth="1"/>
    <col min="7" max="16384" width="9.140625" style="2"/>
  </cols>
  <sheetData>
    <row r="1" spans="1:6" ht="30" customHeight="1" x14ac:dyDescent="0.2">
      <c r="A1" s="15"/>
      <c r="B1" s="149" t="s">
        <v>288</v>
      </c>
      <c r="C1" s="149"/>
      <c r="D1" s="149"/>
      <c r="E1" s="149"/>
      <c r="F1" s="149"/>
    </row>
    <row r="2" spans="1:6" ht="16.5" customHeight="1" x14ac:dyDescent="0.2">
      <c r="A2" s="22"/>
      <c r="B2" s="59"/>
      <c r="C2" s="59"/>
      <c r="D2" s="59"/>
      <c r="E2" s="59"/>
      <c r="F2" s="59"/>
    </row>
    <row r="3" spans="1:6" s="29" customFormat="1" ht="17.25" customHeight="1" x14ac:dyDescent="0.25">
      <c r="A3" s="27"/>
      <c r="B3" s="60"/>
      <c r="C3" s="60"/>
      <c r="D3" s="60"/>
      <c r="E3" s="60"/>
      <c r="F3" s="60"/>
    </row>
    <row r="4" spans="1:6" ht="54.75" customHeight="1" x14ac:dyDescent="0.2">
      <c r="A4" s="136" t="s">
        <v>152</v>
      </c>
      <c r="B4" s="30" t="s">
        <v>0</v>
      </c>
      <c r="C4" s="144" t="s">
        <v>235</v>
      </c>
      <c r="D4" s="51" t="str">
        <f>'Методика  (Раздел 3)'!B29</f>
        <v>Представлены ли в «бюджете для граждан» сведения о расходах бюджета на 2015 год и плановый период 2016 и 2017 годов на реализацию государственных программ, а также о целевых показателях (индикаторах), планируемых к достижению в результате их реализации?</v>
      </c>
      <c r="E4" s="51" t="s">
        <v>180</v>
      </c>
      <c r="F4" s="144" t="s">
        <v>162</v>
      </c>
    </row>
    <row r="5" spans="1:6" ht="51.75" customHeight="1" x14ac:dyDescent="0.2">
      <c r="A5" s="137"/>
      <c r="B5" s="144" t="s">
        <v>160</v>
      </c>
      <c r="C5" s="145"/>
      <c r="D5" s="52" t="str">
        <f>'Методика  (Раздел 3)'!B30</f>
        <v xml:space="preserve">Да, сведения представлены по государственным программам, предусмотренным к финансированию законом о бюджете на 2015 год и плановый период 2016 и 2017 годов, и охватывающим свыше 2/3 всех расходов бюджета </v>
      </c>
      <c r="E5" s="146" t="s">
        <v>163</v>
      </c>
      <c r="F5" s="145"/>
    </row>
    <row r="6" spans="1:6" ht="49.5" customHeight="1" x14ac:dyDescent="0.2">
      <c r="A6" s="137"/>
      <c r="B6" s="145"/>
      <c r="C6" s="145"/>
      <c r="D6" s="52" t="str">
        <f>'Методика  (Раздел 3)'!B31</f>
        <v>Да, сведения представлены по государственным программам, предусмотренным к финансированию законом о бюджете на 2015 год и плановый период 2016 и 2017 годов, и охватывающим свыше 1/3, но не более 2/3 всех расходов бюджета</v>
      </c>
      <c r="E6" s="147"/>
      <c r="F6" s="145"/>
    </row>
    <row r="7" spans="1:6" ht="54" customHeight="1" x14ac:dyDescent="0.2">
      <c r="A7" s="137"/>
      <c r="B7" s="143"/>
      <c r="C7" s="88"/>
      <c r="D7" s="52" t="str">
        <f>'Методика  (Раздел 3)'!B32</f>
        <v>Нет, сведения не представлены или представлены по государственным программам, предусмотренным к финансированию законом о бюджете на 2015 год и плановый период 2016 и 2017 годов, и охватывающим не более 1/3 всех расходов бюджета</v>
      </c>
      <c r="E7" s="147"/>
      <c r="F7" s="143"/>
    </row>
    <row r="8" spans="1:6" ht="50.25" hidden="1" customHeight="1" x14ac:dyDescent="0.2">
      <c r="A8" s="137"/>
      <c r="B8" s="30"/>
      <c r="C8" s="52"/>
      <c r="D8" s="56"/>
      <c r="E8" s="148"/>
      <c r="F8" s="31"/>
    </row>
    <row r="9" spans="1:6" s="32" customFormat="1" ht="15.95" customHeight="1" x14ac:dyDescent="0.2">
      <c r="A9" s="34"/>
      <c r="B9" s="75" t="s">
        <v>2</v>
      </c>
      <c r="C9" s="35"/>
      <c r="D9" s="44"/>
      <c r="E9" s="43"/>
      <c r="F9" s="37"/>
    </row>
    <row r="10" spans="1:6" ht="15.95" customHeight="1" x14ac:dyDescent="0.2">
      <c r="A10" s="38">
        <v>1</v>
      </c>
      <c r="B10" s="76" t="s">
        <v>3</v>
      </c>
      <c r="C10" s="55" t="str">
        <f>'Показатель 3.1'!C10</f>
        <v xml:space="preserve">Нет, не опубликован </v>
      </c>
      <c r="D10" s="41" t="s">
        <v>143</v>
      </c>
      <c r="E10" s="39">
        <f>IF(D10=D$5,'Методика  (Раздел 3)'!C$30,IF(D10=D$6,'Методика  (Раздел 3)'!C$31,0))</f>
        <v>0</v>
      </c>
      <c r="F10" s="41" t="s">
        <v>94</v>
      </c>
    </row>
    <row r="11" spans="1:6" ht="15.95" customHeight="1" x14ac:dyDescent="0.2">
      <c r="A11" s="38">
        <v>2</v>
      </c>
      <c r="B11" s="76" t="s">
        <v>4</v>
      </c>
      <c r="C11" s="55" t="str">
        <f>'Показатель 3.1'!C11</f>
        <v xml:space="preserve">Да, опубликован </v>
      </c>
      <c r="D11" s="41" t="s">
        <v>141</v>
      </c>
      <c r="E11" s="39">
        <f>IF(D11=D$5,'Методика  (Раздел 3)'!C$30,IF(D11=D$6,'Методика  (Раздел 3)'!C$31,0))</f>
        <v>2</v>
      </c>
      <c r="F11" s="41" t="s">
        <v>230</v>
      </c>
    </row>
    <row r="12" spans="1:6" ht="15.95" customHeight="1" x14ac:dyDescent="0.2">
      <c r="A12" s="38">
        <v>3</v>
      </c>
      <c r="B12" s="76" t="s">
        <v>5</v>
      </c>
      <c r="C12" s="55" t="str">
        <f>'Показатель 3.1'!C12</f>
        <v xml:space="preserve">Да, опубликован </v>
      </c>
      <c r="D12" s="41" t="s">
        <v>141</v>
      </c>
      <c r="E12" s="39">
        <f>IF(D12=D$5,'Методика  (Раздел 3)'!C$30,IF(D12=D$6,'Методика  (Раздел 3)'!C$31,0))</f>
        <v>2</v>
      </c>
      <c r="F12" s="41" t="s">
        <v>104</v>
      </c>
    </row>
    <row r="13" spans="1:6" ht="15.95" customHeight="1" x14ac:dyDescent="0.2">
      <c r="A13" s="38">
        <v>4</v>
      </c>
      <c r="B13" s="76" t="s">
        <v>6</v>
      </c>
      <c r="C13" s="55" t="str">
        <f>'Показатель 3.1'!C13</f>
        <v xml:space="preserve">Да, опубликован </v>
      </c>
      <c r="D13" s="41" t="s">
        <v>141</v>
      </c>
      <c r="E13" s="39">
        <f>IF(D13=D$5,'Методика  (Раздел 3)'!C$30,IF(D13=D$6,'Методика  (Раздел 3)'!C$31,0))</f>
        <v>2</v>
      </c>
      <c r="F13" s="41" t="s">
        <v>105</v>
      </c>
    </row>
    <row r="14" spans="1:6" ht="15.95" customHeight="1" x14ac:dyDescent="0.2">
      <c r="A14" s="38">
        <v>5</v>
      </c>
      <c r="B14" s="76" t="s">
        <v>7</v>
      </c>
      <c r="C14" s="55" t="str">
        <f>'Показатель 3.1'!C14</f>
        <v xml:space="preserve">Нет, не опубликован </v>
      </c>
      <c r="D14" s="41" t="s">
        <v>143</v>
      </c>
      <c r="E14" s="39">
        <f>IF(D14=D$5,'Методика  (Раздел 3)'!C$30,IF(D14=D$6,'Методика  (Раздел 3)'!C$31,0))</f>
        <v>0</v>
      </c>
      <c r="F14" s="41" t="s">
        <v>184</v>
      </c>
    </row>
    <row r="15" spans="1:6" ht="15.95" customHeight="1" x14ac:dyDescent="0.2">
      <c r="A15" s="38">
        <v>6</v>
      </c>
      <c r="B15" s="76" t="s">
        <v>8</v>
      </c>
      <c r="C15" s="55" t="str">
        <f>'Показатель 3.1'!C15</f>
        <v xml:space="preserve">Нет, не опубликован </v>
      </c>
      <c r="D15" s="41" t="s">
        <v>143</v>
      </c>
      <c r="E15" s="39">
        <f>IF(D15=D$5,'Методика  (Раздел 3)'!C$30,IF(D15=D$6,'Методика  (Раздел 3)'!C$31,0))</f>
        <v>0</v>
      </c>
      <c r="F15" s="41" t="s">
        <v>185</v>
      </c>
    </row>
    <row r="16" spans="1:6" ht="15.95" customHeight="1" x14ac:dyDescent="0.2">
      <c r="A16" s="38">
        <v>7</v>
      </c>
      <c r="B16" s="76" t="s">
        <v>9</v>
      </c>
      <c r="C16" s="55" t="str">
        <f>'Показатель 3.1'!C16</f>
        <v xml:space="preserve">Да, опубликован </v>
      </c>
      <c r="D16" s="41" t="s">
        <v>141</v>
      </c>
      <c r="E16" s="39">
        <f>IF(D16=D$5,'Методика  (Раздел 3)'!C$30,IF(D16=D$6,'Методика  (Раздел 3)'!C$31,0))</f>
        <v>2</v>
      </c>
      <c r="F16" s="41" t="s">
        <v>107</v>
      </c>
    </row>
    <row r="17" spans="1:6" ht="15.95" customHeight="1" x14ac:dyDescent="0.2">
      <c r="A17" s="38">
        <v>8</v>
      </c>
      <c r="B17" s="76" t="s">
        <v>10</v>
      </c>
      <c r="C17" s="55" t="str">
        <f>'Показатель 3.1'!C17</f>
        <v xml:space="preserve">Да, опубликован </v>
      </c>
      <c r="D17" s="41" t="s">
        <v>143</v>
      </c>
      <c r="E17" s="39">
        <f>IF(D17=D$5,'Методика  (Раздел 3)'!C$30,IF(D17=D$6,'Методика  (Раздел 3)'!C$31,0))</f>
        <v>0</v>
      </c>
      <c r="F17" s="41" t="s">
        <v>108</v>
      </c>
    </row>
    <row r="18" spans="1:6" ht="15.95" customHeight="1" x14ac:dyDescent="0.2">
      <c r="A18" s="38">
        <v>9</v>
      </c>
      <c r="B18" s="76" t="s">
        <v>11</v>
      </c>
      <c r="C18" s="55" t="str">
        <f>'Показатель 3.1'!C18</f>
        <v xml:space="preserve">Да, опубликован </v>
      </c>
      <c r="D18" s="41" t="s">
        <v>143</v>
      </c>
      <c r="E18" s="39">
        <f>IF(D18=D$5,'Методика  (Раздел 3)'!C$30,IF(D18=D$6,'Методика  (Раздел 3)'!C$31,0))</f>
        <v>0</v>
      </c>
      <c r="F18" s="41" t="s">
        <v>186</v>
      </c>
    </row>
    <row r="19" spans="1:6" ht="15.95" customHeight="1" x14ac:dyDescent="0.2">
      <c r="A19" s="38">
        <v>10</v>
      </c>
      <c r="B19" s="76" t="s">
        <v>12</v>
      </c>
      <c r="C19" s="55" t="str">
        <f>'Показатель 3.1'!C19</f>
        <v xml:space="preserve">Да, опубликован </v>
      </c>
      <c r="D19" s="41" t="s">
        <v>141</v>
      </c>
      <c r="E19" s="39">
        <f>IF(D19=D$5,'Методика  (Раздел 3)'!C$30,IF(D19=D$6,'Методика  (Раздел 3)'!C$31,0))</f>
        <v>2</v>
      </c>
      <c r="F19" s="41" t="s">
        <v>294</v>
      </c>
    </row>
    <row r="20" spans="1:6" ht="15.95" customHeight="1" x14ac:dyDescent="0.2">
      <c r="A20" s="38">
        <v>11</v>
      </c>
      <c r="B20" s="76" t="s">
        <v>13</v>
      </c>
      <c r="C20" s="55" t="str">
        <f>'Показатель 3.1'!C20</f>
        <v xml:space="preserve">Да, опубликован </v>
      </c>
      <c r="D20" s="41" t="s">
        <v>143</v>
      </c>
      <c r="E20" s="39">
        <f>IF(D20=D$5,'Методика  (Раздел 3)'!C$30,IF(D20=D$6,'Методика  (Раздел 3)'!C$31,0))</f>
        <v>0</v>
      </c>
      <c r="F20" s="41" t="s">
        <v>187</v>
      </c>
    </row>
    <row r="21" spans="1:6" ht="15.95" customHeight="1" x14ac:dyDescent="0.2">
      <c r="A21" s="38">
        <v>12</v>
      </c>
      <c r="B21" s="76" t="s">
        <v>14</v>
      </c>
      <c r="C21" s="55" t="str">
        <f>'Показатель 3.1'!C21</f>
        <v xml:space="preserve">Да, опубликован </v>
      </c>
      <c r="D21" s="41" t="s">
        <v>143</v>
      </c>
      <c r="E21" s="39">
        <f>IF(D21=D$5,'Методика  (Раздел 3)'!C$30,IF(D21=D$6,'Методика  (Раздел 3)'!C$31,0))</f>
        <v>0</v>
      </c>
      <c r="F21" s="41" t="s">
        <v>232</v>
      </c>
    </row>
    <row r="22" spans="1:6" ht="15.95" customHeight="1" x14ac:dyDescent="0.2">
      <c r="A22" s="38">
        <v>13</v>
      </c>
      <c r="B22" s="76" t="s">
        <v>15</v>
      </c>
      <c r="C22" s="55" t="str">
        <f>'Показатель 3.1'!C22</f>
        <v xml:space="preserve">Да, опубликован </v>
      </c>
      <c r="D22" s="41" t="s">
        <v>143</v>
      </c>
      <c r="E22" s="39">
        <f>IF(D22=D$5,'Методика  (Раздел 3)'!C$30,IF(D22=D$6,'Методика  (Раздел 3)'!C$31,0))</f>
        <v>0</v>
      </c>
      <c r="F22" s="41" t="s">
        <v>188</v>
      </c>
    </row>
    <row r="23" spans="1:6" ht="15.95" customHeight="1" x14ac:dyDescent="0.2">
      <c r="A23" s="38">
        <v>14</v>
      </c>
      <c r="B23" s="76" t="s">
        <v>16</v>
      </c>
      <c r="C23" s="55" t="str">
        <f>'Показатель 3.1'!C23</f>
        <v xml:space="preserve">Да, опубликован </v>
      </c>
      <c r="D23" s="41" t="s">
        <v>141</v>
      </c>
      <c r="E23" s="39">
        <f>IF(D23=D$5,'Методика  (Раздел 3)'!C$30,IF(D23=D$6,'Методика  (Раздел 3)'!C$31,0))</f>
        <v>2</v>
      </c>
      <c r="F23" s="41" t="s">
        <v>189</v>
      </c>
    </row>
    <row r="24" spans="1:6" ht="15.95" customHeight="1" x14ac:dyDescent="0.25">
      <c r="A24" s="38">
        <v>15</v>
      </c>
      <c r="B24" s="76" t="s">
        <v>17</v>
      </c>
      <c r="C24" s="55" t="str">
        <f>'Показатель 3.1'!C24</f>
        <v xml:space="preserve">Да, опубликован </v>
      </c>
      <c r="D24" s="41" t="s">
        <v>143</v>
      </c>
      <c r="E24" s="39">
        <f>IF(D24=D$5,'Методика  (Раздел 3)'!C$30,IF(D24=D$6,'Методика  (Раздел 3)'!C$31,0))</f>
        <v>0</v>
      </c>
      <c r="F24" s="109" t="s">
        <v>383</v>
      </c>
    </row>
    <row r="25" spans="1:6" ht="15.95" customHeight="1" x14ac:dyDescent="0.2">
      <c r="A25" s="38">
        <v>16</v>
      </c>
      <c r="B25" s="76" t="s">
        <v>18</v>
      </c>
      <c r="C25" s="55" t="str">
        <f>'Показатель 3.1'!C25</f>
        <v xml:space="preserve">Да, опубликован </v>
      </c>
      <c r="D25" s="41" t="s">
        <v>143</v>
      </c>
      <c r="E25" s="39">
        <f>IF(D25=D$5,'Методика  (Раздел 3)'!C$30,IF(D25=D$6,'Методика  (Раздел 3)'!C$31,0))</f>
        <v>0</v>
      </c>
      <c r="F25" s="91" t="s">
        <v>246</v>
      </c>
    </row>
    <row r="26" spans="1:6" ht="15.95" customHeight="1" x14ac:dyDescent="0.2">
      <c r="A26" s="38">
        <v>17</v>
      </c>
      <c r="B26" s="76" t="s">
        <v>19</v>
      </c>
      <c r="C26" s="55" t="str">
        <f>'Показатель 3.1'!C26</f>
        <v xml:space="preserve">Да, опубликован </v>
      </c>
      <c r="D26" s="41" t="s">
        <v>143</v>
      </c>
      <c r="E26" s="39">
        <f>IF(D26=D$5,'Методика  (Раздел 3)'!C$30,IF(D26=D$6,'Методика  (Раздел 3)'!C$31,0))</f>
        <v>0</v>
      </c>
      <c r="F26" s="41" t="s">
        <v>295</v>
      </c>
    </row>
    <row r="27" spans="1:6" ht="15.95" customHeight="1" x14ac:dyDescent="0.2">
      <c r="A27" s="38">
        <v>18</v>
      </c>
      <c r="B27" s="76" t="s">
        <v>20</v>
      </c>
      <c r="C27" s="55" t="str">
        <f>'Показатель 3.1'!C27</f>
        <v xml:space="preserve">Да, опубликован </v>
      </c>
      <c r="D27" s="41" t="s">
        <v>143</v>
      </c>
      <c r="E27" s="39">
        <f>IF(D27=D$5,'Методика  (Раздел 3)'!C$30,IF(D27=D$6,'Методика  (Раздел 3)'!C$31,0))</f>
        <v>0</v>
      </c>
      <c r="F27" s="91" t="s">
        <v>399</v>
      </c>
    </row>
    <row r="28" spans="1:6" s="32" customFormat="1" ht="15.95" customHeight="1" x14ac:dyDescent="0.2">
      <c r="A28" s="34"/>
      <c r="B28" s="75" t="s">
        <v>21</v>
      </c>
      <c r="C28" s="35"/>
      <c r="D28" s="44"/>
      <c r="E28" s="43"/>
      <c r="F28" s="44"/>
    </row>
    <row r="29" spans="1:6" ht="15.95" customHeight="1" x14ac:dyDescent="0.2">
      <c r="A29" s="38">
        <v>19</v>
      </c>
      <c r="B29" s="84" t="s">
        <v>22</v>
      </c>
      <c r="C29" s="55" t="str">
        <f>'Показатель 3.1'!C29</f>
        <v xml:space="preserve">Да, опубликован </v>
      </c>
      <c r="D29" s="41" t="s">
        <v>142</v>
      </c>
      <c r="E29" s="39">
        <f>IF(D29=D$5,'Методика  (Раздел 3)'!C$30,IF(D29=D$6,'Методика  (Раздел 3)'!C$31,0))</f>
        <v>1</v>
      </c>
      <c r="F29" s="61" t="s">
        <v>95</v>
      </c>
    </row>
    <row r="30" spans="1:6" ht="15.95" customHeight="1" x14ac:dyDescent="0.2">
      <c r="A30" s="38">
        <v>20</v>
      </c>
      <c r="B30" s="76" t="s">
        <v>23</v>
      </c>
      <c r="C30" s="55" t="str">
        <f>'Показатель 3.1'!C30</f>
        <v xml:space="preserve">Да, опубликован </v>
      </c>
      <c r="D30" s="41" t="s">
        <v>142</v>
      </c>
      <c r="E30" s="39">
        <f>IF(D30=D$5,'Методика  (Раздел 3)'!C$30,IF(D30=D$6,'Методика  (Раздел 3)'!C$31,0))</f>
        <v>1</v>
      </c>
      <c r="F30" s="41" t="s">
        <v>386</v>
      </c>
    </row>
    <row r="31" spans="1:6" ht="15.95" customHeight="1" x14ac:dyDescent="0.2">
      <c r="A31" s="38">
        <v>21</v>
      </c>
      <c r="B31" s="76" t="s">
        <v>24</v>
      </c>
      <c r="C31" s="55" t="str">
        <f>'Показатель 3.1'!C31</f>
        <v xml:space="preserve">Да, опубликован </v>
      </c>
      <c r="D31" s="41" t="s">
        <v>141</v>
      </c>
      <c r="E31" s="39">
        <f>IF(D31=D$5,'Методика  (Раздел 3)'!C$30,IF(D31=D$6,'Методика  (Раздел 3)'!C$31,0))</f>
        <v>2</v>
      </c>
      <c r="F31" s="41" t="s">
        <v>198</v>
      </c>
    </row>
    <row r="32" spans="1:6" ht="15.95" customHeight="1" x14ac:dyDescent="0.2">
      <c r="A32" s="38">
        <v>22</v>
      </c>
      <c r="B32" s="76" t="s">
        <v>25</v>
      </c>
      <c r="C32" s="55" t="str">
        <f>'Показатель 3.1'!C32</f>
        <v xml:space="preserve">Да, опубликован </v>
      </c>
      <c r="D32" s="41" t="s">
        <v>141</v>
      </c>
      <c r="E32" s="39">
        <f>IF(D32=D$5,'Методика  (Раздел 3)'!C$30,IF(D32=D$6,'Методика  (Раздел 3)'!C$31,0))</f>
        <v>2</v>
      </c>
      <c r="F32" s="41" t="s">
        <v>300</v>
      </c>
    </row>
    <row r="33" spans="1:6" ht="15.95" customHeight="1" x14ac:dyDescent="0.2">
      <c r="A33" s="38">
        <v>23</v>
      </c>
      <c r="B33" s="76" t="s">
        <v>26</v>
      </c>
      <c r="C33" s="55" t="str">
        <f>'Показатель 3.1'!C33</f>
        <v xml:space="preserve">Да, опубликован </v>
      </c>
      <c r="D33" s="41" t="s">
        <v>143</v>
      </c>
      <c r="E33" s="39">
        <f>IF(D33=D$5,'Методика  (Раздел 3)'!C$30,IF(D33=D$6,'Методика  (Раздел 3)'!C$31,0))</f>
        <v>0</v>
      </c>
      <c r="F33" s="41" t="s">
        <v>191</v>
      </c>
    </row>
    <row r="34" spans="1:6" ht="15.95" customHeight="1" x14ac:dyDescent="0.2">
      <c r="A34" s="38">
        <v>24</v>
      </c>
      <c r="B34" s="76" t="s">
        <v>27</v>
      </c>
      <c r="C34" s="55" t="str">
        <f>'Показатель 3.1'!C34</f>
        <v xml:space="preserve">Да, опубликован </v>
      </c>
      <c r="D34" s="41" t="s">
        <v>143</v>
      </c>
      <c r="E34" s="39">
        <f>IF(D34=D$5,'Методика  (Раздел 3)'!C$30,IF(D34=D$6,'Методика  (Раздел 3)'!C$31,0))</f>
        <v>0</v>
      </c>
      <c r="F34" s="61" t="s">
        <v>302</v>
      </c>
    </row>
    <row r="35" spans="1:6" ht="15.95" customHeight="1" x14ac:dyDescent="0.2">
      <c r="A35" s="38">
        <v>25</v>
      </c>
      <c r="B35" s="76" t="s">
        <v>28</v>
      </c>
      <c r="C35" s="55" t="str">
        <f>'Показатель 3.1'!C35</f>
        <v xml:space="preserve">Да, опубликован </v>
      </c>
      <c r="D35" s="41" t="s">
        <v>141</v>
      </c>
      <c r="E35" s="39">
        <f>IF(D35=D$5,'Методика  (Раздел 3)'!C$30,IF(D35=D$6,'Методика  (Раздел 3)'!C$31,0))</f>
        <v>2</v>
      </c>
      <c r="F35" s="41" t="s">
        <v>194</v>
      </c>
    </row>
    <row r="36" spans="1:6" ht="15.95" customHeight="1" x14ac:dyDescent="0.2">
      <c r="A36" s="38">
        <v>26</v>
      </c>
      <c r="B36" s="76" t="s">
        <v>29</v>
      </c>
      <c r="C36" s="55" t="str">
        <f>'Показатель 3.1'!C36</f>
        <v xml:space="preserve">Да, опубликован </v>
      </c>
      <c r="D36" s="41" t="s">
        <v>143</v>
      </c>
      <c r="E36" s="39">
        <f>IF(D36=D$5,'Методика  (Раздел 3)'!C$30,IF(D36=D$6,'Методика  (Раздел 3)'!C$31,0))</f>
        <v>0</v>
      </c>
      <c r="F36" s="41" t="s">
        <v>195</v>
      </c>
    </row>
    <row r="37" spans="1:6" ht="15.95" customHeight="1" x14ac:dyDescent="0.2">
      <c r="A37" s="38">
        <v>27</v>
      </c>
      <c r="B37" s="76" t="s">
        <v>30</v>
      </c>
      <c r="C37" s="55" t="str">
        <f>'Показатель 3.1'!C37</f>
        <v xml:space="preserve">Да, опубликован </v>
      </c>
      <c r="D37" s="41" t="s">
        <v>143</v>
      </c>
      <c r="E37" s="39">
        <f>IF(D37=D$5,'Методика  (Раздел 3)'!C$30,IF(D37=D$6,'Методика  (Раздел 3)'!C$31,0))</f>
        <v>0</v>
      </c>
      <c r="F37" s="41" t="s">
        <v>233</v>
      </c>
    </row>
    <row r="38" spans="1:6" ht="15.95" customHeight="1" x14ac:dyDescent="0.2">
      <c r="A38" s="38">
        <v>28</v>
      </c>
      <c r="B38" s="76" t="s">
        <v>31</v>
      </c>
      <c r="C38" s="55" t="str">
        <f>'Показатель 3.1'!C38</f>
        <v xml:space="preserve">Да, опубликован </v>
      </c>
      <c r="D38" s="41" t="s">
        <v>143</v>
      </c>
      <c r="E38" s="39">
        <f>IF(D38=D$5,'Методика  (Раздел 3)'!C$30,IF(D38=D$6,'Методика  (Раздел 3)'!C$31,0))</f>
        <v>0</v>
      </c>
      <c r="F38" s="41" t="s">
        <v>307</v>
      </c>
    </row>
    <row r="39" spans="1:6" ht="15.95" customHeight="1" x14ac:dyDescent="0.2">
      <c r="A39" s="38">
        <v>29</v>
      </c>
      <c r="B39" s="76" t="s">
        <v>32</v>
      </c>
      <c r="C39" s="55" t="str">
        <f>'Показатель 3.1'!C39</f>
        <v xml:space="preserve">Нет, не опубликован </v>
      </c>
      <c r="D39" s="41" t="s">
        <v>143</v>
      </c>
      <c r="E39" s="39">
        <f>IF(D39=D$5,'Методика  (Раздел 3)'!C$30,IF(D39=D$6,'Методика  (Раздел 3)'!C$31,0))</f>
        <v>0</v>
      </c>
      <c r="F39" s="41" t="s">
        <v>113</v>
      </c>
    </row>
    <row r="40" spans="1:6" s="32" customFormat="1" ht="15.95" customHeight="1" x14ac:dyDescent="0.2">
      <c r="A40" s="34"/>
      <c r="B40" s="75" t="s">
        <v>33</v>
      </c>
      <c r="C40" s="44"/>
      <c r="D40" s="44"/>
      <c r="E40" s="43"/>
      <c r="F40" s="44"/>
    </row>
    <row r="41" spans="1:6" ht="15.95" customHeight="1" x14ac:dyDescent="0.2">
      <c r="A41" s="46">
        <v>30</v>
      </c>
      <c r="B41" s="76" t="s">
        <v>34</v>
      </c>
      <c r="C41" s="55" t="str">
        <f>'Показатель 3.1'!C41</f>
        <v xml:space="preserve">Да, опубликован </v>
      </c>
      <c r="D41" s="41" t="s">
        <v>141</v>
      </c>
      <c r="E41" s="39">
        <f>IF(D41=D$5,'Методика  (Раздел 3)'!C$30,IF(D41=D$6,'Методика  (Раздел 3)'!C$31,0))</f>
        <v>2</v>
      </c>
      <c r="F41" s="41" t="s">
        <v>122</v>
      </c>
    </row>
    <row r="42" spans="1:6" ht="15.95" customHeight="1" x14ac:dyDescent="0.2">
      <c r="A42" s="46">
        <v>31</v>
      </c>
      <c r="B42" s="76" t="s">
        <v>35</v>
      </c>
      <c r="C42" s="55" t="str">
        <f>'Показатель 3.1'!C42</f>
        <v xml:space="preserve">Да, опубликован </v>
      </c>
      <c r="D42" s="41" t="s">
        <v>143</v>
      </c>
      <c r="E42" s="39">
        <f>IF(D42=D$5,'Методика  (Раздел 3)'!C$30,IF(D42=D$6,'Методика  (Раздел 3)'!C$31,0))</f>
        <v>0</v>
      </c>
      <c r="F42" s="41" t="s">
        <v>309</v>
      </c>
    </row>
    <row r="43" spans="1:6" ht="15.95" customHeight="1" x14ac:dyDescent="0.2">
      <c r="A43" s="46">
        <v>32</v>
      </c>
      <c r="B43" s="76" t="s">
        <v>36</v>
      </c>
      <c r="C43" s="55" t="str">
        <f>'Показатель 3.1'!C43</f>
        <v xml:space="preserve">Да, опубликован </v>
      </c>
      <c r="D43" s="41" t="s">
        <v>141</v>
      </c>
      <c r="E43" s="39">
        <f>IF(D43=D$5,'Методика  (Раздел 3)'!C$30,IF(D43=D$6,'Методика  (Раздел 3)'!C$31,0))</f>
        <v>2</v>
      </c>
      <c r="F43" s="41" t="s">
        <v>200</v>
      </c>
    </row>
    <row r="44" spans="1:6" ht="15.95" customHeight="1" x14ac:dyDescent="0.2">
      <c r="A44" s="46">
        <v>33</v>
      </c>
      <c r="B44" s="76" t="s">
        <v>37</v>
      </c>
      <c r="C44" s="55" t="str">
        <f>'Показатель 3.1'!C44</f>
        <v xml:space="preserve">Да, опубликован </v>
      </c>
      <c r="D44" s="41" t="s">
        <v>143</v>
      </c>
      <c r="E44" s="39">
        <f>IF(D44=D$5,'Методика  (Раздел 3)'!C$30,IF(D44=D$6,'Методика  (Раздел 3)'!C$31,0))</f>
        <v>0</v>
      </c>
      <c r="F44" s="41" t="s">
        <v>115</v>
      </c>
    </row>
    <row r="45" spans="1:6" ht="15.95" customHeight="1" x14ac:dyDescent="0.2">
      <c r="A45" s="46">
        <v>34</v>
      </c>
      <c r="B45" s="76" t="s">
        <v>38</v>
      </c>
      <c r="C45" s="55" t="str">
        <f>'Показатель 3.1'!C45</f>
        <v xml:space="preserve">Да, опубликован </v>
      </c>
      <c r="D45" s="41" t="s">
        <v>143</v>
      </c>
      <c r="E45" s="39">
        <f>IF(D45=D$5,'Методика  (Раздел 3)'!C$30,IF(D45=D$6,'Методика  (Раздел 3)'!C$31,0))</f>
        <v>0</v>
      </c>
      <c r="F45" s="41" t="s">
        <v>310</v>
      </c>
    </row>
    <row r="46" spans="1:6" ht="15.95" customHeight="1" x14ac:dyDescent="0.2">
      <c r="A46" s="46">
        <v>35</v>
      </c>
      <c r="B46" s="76" t="s">
        <v>39</v>
      </c>
      <c r="C46" s="55" t="str">
        <f>'Показатель 3.1'!C46</f>
        <v xml:space="preserve">Да, опубликован </v>
      </c>
      <c r="D46" s="41" t="s">
        <v>143</v>
      </c>
      <c r="E46" s="39">
        <f>IF(D46=D$5,'Методика  (Раздел 3)'!C$30,IF(D46=D$6,'Методика  (Раздел 3)'!C$31,0))</f>
        <v>0</v>
      </c>
      <c r="F46" s="41" t="s">
        <v>282</v>
      </c>
    </row>
    <row r="47" spans="1:6" s="32" customFormat="1" ht="15.95" customHeight="1" x14ac:dyDescent="0.2">
      <c r="A47" s="34"/>
      <c r="B47" s="75" t="s">
        <v>40</v>
      </c>
      <c r="C47" s="35"/>
      <c r="D47" s="44"/>
      <c r="E47" s="43"/>
      <c r="F47" s="44"/>
    </row>
    <row r="48" spans="1:6" ht="15.95" customHeight="1" x14ac:dyDescent="0.2">
      <c r="A48" s="38">
        <v>36</v>
      </c>
      <c r="B48" s="76" t="s">
        <v>41</v>
      </c>
      <c r="C48" s="55" t="str">
        <f>'Показатель 3.1'!C48</f>
        <v xml:space="preserve">Да, опубликован </v>
      </c>
      <c r="D48" s="41" t="s">
        <v>143</v>
      </c>
      <c r="E48" s="39">
        <f>IF(D48=D$5,'Методика  (Раздел 3)'!C$30,IF(D48=D$6,'Методика  (Раздел 3)'!C$31,0))</f>
        <v>0</v>
      </c>
      <c r="F48" s="41" t="s">
        <v>251</v>
      </c>
    </row>
    <row r="49" spans="1:6" ht="15.95" customHeight="1" x14ac:dyDescent="0.2">
      <c r="A49" s="38">
        <v>37</v>
      </c>
      <c r="B49" s="76" t="s">
        <v>42</v>
      </c>
      <c r="C49" s="55" t="str">
        <f>'Показатель 3.1'!C49</f>
        <v xml:space="preserve">Нет, не опубликован </v>
      </c>
      <c r="D49" s="41" t="s">
        <v>143</v>
      </c>
      <c r="E49" s="39">
        <f>IF(D49=D$5,'Методика  (Раздел 3)'!C$30,IF(D49=D$6,'Методика  (Раздел 3)'!C$31,0))</f>
        <v>0</v>
      </c>
      <c r="F49" s="41" t="s">
        <v>201</v>
      </c>
    </row>
    <row r="50" spans="1:6" ht="15.95" customHeight="1" x14ac:dyDescent="0.2">
      <c r="A50" s="38">
        <v>38</v>
      </c>
      <c r="B50" s="76" t="s">
        <v>43</v>
      </c>
      <c r="C50" s="55" t="str">
        <f>'Показатель 3.1'!C50</f>
        <v xml:space="preserve">Нет, не опубликован </v>
      </c>
      <c r="D50" s="41" t="s">
        <v>143</v>
      </c>
      <c r="E50" s="39">
        <f>IF(D50=D$5,'Методика  (Раздел 3)'!C$30,IF(D50=D$6,'Методика  (Раздел 3)'!C$31,0))</f>
        <v>0</v>
      </c>
      <c r="F50" s="41" t="s">
        <v>234</v>
      </c>
    </row>
    <row r="51" spans="1:6" ht="15.95" customHeight="1" x14ac:dyDescent="0.2">
      <c r="A51" s="38">
        <v>39</v>
      </c>
      <c r="B51" s="76" t="s">
        <v>44</v>
      </c>
      <c r="C51" s="55" t="str">
        <f>'Показатель 3.1'!C51</f>
        <v xml:space="preserve">Да, опубликован </v>
      </c>
      <c r="D51" s="41" t="s">
        <v>143</v>
      </c>
      <c r="E51" s="39">
        <f>IF(D51=D$5,'Методика  (Раздел 3)'!C$30,IF(D51=D$6,'Методика  (Раздел 3)'!C$31,0))</f>
        <v>0</v>
      </c>
      <c r="F51" s="41" t="s">
        <v>313</v>
      </c>
    </row>
    <row r="52" spans="1:6" ht="15.95" customHeight="1" x14ac:dyDescent="0.2">
      <c r="A52" s="38">
        <v>40</v>
      </c>
      <c r="B52" s="76" t="s">
        <v>45</v>
      </c>
      <c r="C52" s="55" t="str">
        <f>'Показатель 3.1'!C52</f>
        <v xml:space="preserve">Да, опубликован </v>
      </c>
      <c r="D52" s="41" t="s">
        <v>143</v>
      </c>
      <c r="E52" s="39">
        <f>IF(D52=D$5,'Методика  (Раздел 3)'!C$30,IF(D52=D$6,'Методика  (Раздел 3)'!C$31,0))</f>
        <v>0</v>
      </c>
      <c r="F52" s="41" t="s">
        <v>116</v>
      </c>
    </row>
    <row r="53" spans="1:6" ht="15.95" customHeight="1" x14ac:dyDescent="0.2">
      <c r="A53" s="38">
        <v>41</v>
      </c>
      <c r="B53" s="76" t="s">
        <v>46</v>
      </c>
      <c r="C53" s="55" t="str">
        <f>'Показатель 3.1'!C53</f>
        <v xml:space="preserve">Нет, не опубликован </v>
      </c>
      <c r="D53" s="41" t="s">
        <v>143</v>
      </c>
      <c r="E53" s="39">
        <f>IF(D53=D$5,'Методика  (Раздел 3)'!C$30,IF(D53=D$6,'Методика  (Раздел 3)'!C$31,0))</f>
        <v>0</v>
      </c>
      <c r="F53" s="41" t="s">
        <v>202</v>
      </c>
    </row>
    <row r="54" spans="1:6" ht="15.95" customHeight="1" x14ac:dyDescent="0.2">
      <c r="A54" s="38">
        <v>42</v>
      </c>
      <c r="B54" s="76" t="s">
        <v>47</v>
      </c>
      <c r="C54" s="55" t="str">
        <f>'Показатель 3.1'!C54</f>
        <v xml:space="preserve">Да, опубликован </v>
      </c>
      <c r="D54" s="41" t="s">
        <v>141</v>
      </c>
      <c r="E54" s="39">
        <f>IF(D54=D$5,'Методика  (Раздел 3)'!C$30,IF(D54=D$6,'Методика  (Раздел 3)'!C$31,0))</f>
        <v>2</v>
      </c>
      <c r="F54" s="41" t="s">
        <v>315</v>
      </c>
    </row>
    <row r="55" spans="1:6" s="32" customFormat="1" ht="15.95" customHeight="1" x14ac:dyDescent="0.2">
      <c r="A55" s="34"/>
      <c r="B55" s="75" t="s">
        <v>48</v>
      </c>
      <c r="C55" s="35"/>
      <c r="D55" s="44"/>
      <c r="E55" s="43"/>
      <c r="F55" s="44"/>
    </row>
    <row r="56" spans="1:6" ht="15.95" customHeight="1" x14ac:dyDescent="0.2">
      <c r="A56" s="38">
        <v>43</v>
      </c>
      <c r="B56" s="76" t="s">
        <v>49</v>
      </c>
      <c r="C56" s="55" t="str">
        <f>'Показатель 3.1'!C56</f>
        <v xml:space="preserve">Да, опубликован </v>
      </c>
      <c r="D56" s="41" t="s">
        <v>141</v>
      </c>
      <c r="E56" s="39">
        <f>IF(D56=D$5,'Методика  (Раздел 3)'!C$30,IF(D56=D$6,'Методика  (Раздел 3)'!C$31,0))</f>
        <v>2</v>
      </c>
      <c r="F56" s="41" t="s">
        <v>316</v>
      </c>
    </row>
    <row r="57" spans="1:6" ht="15.95" customHeight="1" x14ac:dyDescent="0.2">
      <c r="A57" s="38">
        <v>44</v>
      </c>
      <c r="B57" s="76" t="s">
        <v>50</v>
      </c>
      <c r="C57" s="55" t="str">
        <f>'Показатель 3.1'!C57</f>
        <v xml:space="preserve">Да, опубликован </v>
      </c>
      <c r="D57" s="41" t="s">
        <v>143</v>
      </c>
      <c r="E57" s="39">
        <f>IF(D57=D$5,'Методика  (Раздел 3)'!C$30,IF(D57=D$6,'Методика  (Раздел 3)'!C$31,0))</f>
        <v>0</v>
      </c>
      <c r="F57" s="41" t="s">
        <v>203</v>
      </c>
    </row>
    <row r="58" spans="1:6" ht="15.95" customHeight="1" x14ac:dyDescent="0.2">
      <c r="A58" s="38">
        <v>45</v>
      </c>
      <c r="B58" s="76" t="s">
        <v>51</v>
      </c>
      <c r="C58" s="55" t="str">
        <f>'Показатель 3.1'!C58</f>
        <v xml:space="preserve">Да, опубликован </v>
      </c>
      <c r="D58" s="41" t="s">
        <v>143</v>
      </c>
      <c r="E58" s="39">
        <f>IF(D58=D$5,'Методика  (Раздел 3)'!C$30,IF(D58=D$6,'Методика  (Раздел 3)'!C$31,0))</f>
        <v>0</v>
      </c>
      <c r="F58" s="41" t="s">
        <v>204</v>
      </c>
    </row>
    <row r="59" spans="1:6" ht="15.95" customHeight="1" x14ac:dyDescent="0.2">
      <c r="A59" s="38">
        <v>46</v>
      </c>
      <c r="B59" s="76" t="s">
        <v>52</v>
      </c>
      <c r="C59" s="55" t="str">
        <f>'Показатель 3.1'!C59</f>
        <v xml:space="preserve">Нет, не опубликован </v>
      </c>
      <c r="D59" s="41" t="s">
        <v>143</v>
      </c>
      <c r="E59" s="39">
        <f>IF(D59=D$5,'Методика  (Раздел 3)'!C$30,IF(D59=D$6,'Методика  (Раздел 3)'!C$31,0))</f>
        <v>0</v>
      </c>
      <c r="F59" s="41" t="s">
        <v>117</v>
      </c>
    </row>
    <row r="60" spans="1:6" ht="15.95" customHeight="1" x14ac:dyDescent="0.2">
      <c r="A60" s="38">
        <v>47</v>
      </c>
      <c r="B60" s="76" t="s">
        <v>53</v>
      </c>
      <c r="C60" s="55" t="str">
        <f>'Показатель 3.1'!C60</f>
        <v xml:space="preserve">Да, опубликован </v>
      </c>
      <c r="D60" s="41" t="s">
        <v>141</v>
      </c>
      <c r="E60" s="39">
        <f>IF(D60=D$5,'Методика  (Раздел 3)'!C$30,IF(D60=D$6,'Методика  (Раздел 3)'!C$31,0))</f>
        <v>2</v>
      </c>
      <c r="F60" s="41" t="s">
        <v>318</v>
      </c>
    </row>
    <row r="61" spans="1:6" ht="15.95" customHeight="1" x14ac:dyDescent="0.2">
      <c r="A61" s="38">
        <v>48</v>
      </c>
      <c r="B61" s="76" t="s">
        <v>54</v>
      </c>
      <c r="C61" s="55" t="str">
        <f>'Показатель 3.1'!C61</f>
        <v xml:space="preserve">Да, опубликован </v>
      </c>
      <c r="D61" s="41" t="s">
        <v>143</v>
      </c>
      <c r="E61" s="39">
        <f>IF(D61=D$5,'Методика  (Раздел 3)'!C$30,IF(D61=D$6,'Методика  (Раздел 3)'!C$31,0))</f>
        <v>0</v>
      </c>
      <c r="F61" s="41" t="s">
        <v>319</v>
      </c>
    </row>
    <row r="62" spans="1:6" ht="15.95" customHeight="1" x14ac:dyDescent="0.2">
      <c r="A62" s="38">
        <v>49</v>
      </c>
      <c r="B62" s="76" t="s">
        <v>55</v>
      </c>
      <c r="C62" s="55" t="str">
        <f>'Показатель 3.1'!C62</f>
        <v xml:space="preserve">Да, опубликован </v>
      </c>
      <c r="D62" s="41" t="s">
        <v>141</v>
      </c>
      <c r="E62" s="39">
        <f>IF(D62=D$5,'Методика  (Раздел 3)'!C$30,IF(D62=D$6,'Методика  (Раздел 3)'!C$31,0))</f>
        <v>2</v>
      </c>
      <c r="F62" s="41" t="s">
        <v>324</v>
      </c>
    </row>
    <row r="63" spans="1:6" ht="15.95" customHeight="1" x14ac:dyDescent="0.2">
      <c r="A63" s="38">
        <v>50</v>
      </c>
      <c r="B63" s="76" t="s">
        <v>56</v>
      </c>
      <c r="C63" s="55" t="str">
        <f>'Показатель 3.1'!C63</f>
        <v xml:space="preserve">Да, опубликован </v>
      </c>
      <c r="D63" s="41" t="s">
        <v>143</v>
      </c>
      <c r="E63" s="39">
        <f>IF(D63=D$5,'Методика  (Раздел 3)'!C$30,IF(D63=D$6,'Методика  (Раздел 3)'!C$31,0))</f>
        <v>0</v>
      </c>
      <c r="F63" s="41" t="s">
        <v>206</v>
      </c>
    </row>
    <row r="64" spans="1:6" ht="15.95" customHeight="1" x14ac:dyDescent="0.2">
      <c r="A64" s="38">
        <v>51</v>
      </c>
      <c r="B64" s="76" t="s">
        <v>57</v>
      </c>
      <c r="C64" s="55" t="str">
        <f>'Показатель 3.1'!C64</f>
        <v xml:space="preserve">Да, опубликован </v>
      </c>
      <c r="D64" s="41" t="s">
        <v>142</v>
      </c>
      <c r="E64" s="39">
        <f>IF(D64=D$5,'Методика  (Раздел 3)'!C$30,IF(D64=D$6,'Методика  (Раздел 3)'!C$31,0))</f>
        <v>1</v>
      </c>
      <c r="F64" s="41" t="s">
        <v>328</v>
      </c>
    </row>
    <row r="65" spans="1:6" ht="15.95" customHeight="1" x14ac:dyDescent="0.2">
      <c r="A65" s="38">
        <v>52</v>
      </c>
      <c r="B65" s="76" t="s">
        <v>58</v>
      </c>
      <c r="C65" s="55" t="str">
        <f>'Показатель 3.1'!C65</f>
        <v xml:space="preserve">Да, опубликован </v>
      </c>
      <c r="D65" s="41" t="s">
        <v>141</v>
      </c>
      <c r="E65" s="39">
        <f>IF(D65=D$5,'Методика  (Раздел 3)'!C$30,IF(D65=D$6,'Методика  (Раздел 3)'!C$31,0))</f>
        <v>2</v>
      </c>
      <c r="F65" s="61" t="s">
        <v>208</v>
      </c>
    </row>
    <row r="66" spans="1:6" ht="15.95" customHeight="1" x14ac:dyDescent="0.2">
      <c r="A66" s="38">
        <v>53</v>
      </c>
      <c r="B66" s="76" t="s">
        <v>59</v>
      </c>
      <c r="C66" s="55" t="str">
        <f>'Показатель 3.1'!C66</f>
        <v xml:space="preserve">Да, опубликован </v>
      </c>
      <c r="D66" s="41" t="s">
        <v>143</v>
      </c>
      <c r="E66" s="39">
        <f>IF(D66=D$5,'Методика  (Раздел 3)'!C$30,IF(D66=D$6,'Методика  (Раздел 3)'!C$31,0))</f>
        <v>0</v>
      </c>
      <c r="F66" s="41" t="s">
        <v>209</v>
      </c>
    </row>
    <row r="67" spans="1:6" ht="15.95" customHeight="1" x14ac:dyDescent="0.2">
      <c r="A67" s="38">
        <v>54</v>
      </c>
      <c r="B67" s="76" t="s">
        <v>60</v>
      </c>
      <c r="C67" s="55" t="str">
        <f>'Показатель 3.1'!C67</f>
        <v xml:space="preserve">Да, опубликован </v>
      </c>
      <c r="D67" s="41" t="s">
        <v>143</v>
      </c>
      <c r="E67" s="39">
        <f>IF(D67=D$5,'Методика  (Раздел 3)'!C$30,IF(D67=D$6,'Методика  (Раздел 3)'!C$31,0))</f>
        <v>0</v>
      </c>
      <c r="F67" s="41" t="s">
        <v>210</v>
      </c>
    </row>
    <row r="68" spans="1:6" ht="15.95" customHeight="1" x14ac:dyDescent="0.2">
      <c r="A68" s="38">
        <v>55</v>
      </c>
      <c r="B68" s="76" t="s">
        <v>61</v>
      </c>
      <c r="C68" s="55" t="str">
        <f>'Показатель 3.1'!C68</f>
        <v xml:space="preserve">Да, опубликован </v>
      </c>
      <c r="D68" s="41" t="s">
        <v>141</v>
      </c>
      <c r="E68" s="39">
        <f>IF(D68=D$5,'Методика  (Раздел 3)'!C$30,IF(D68=D$6,'Методика  (Раздел 3)'!C$31,0))</f>
        <v>2</v>
      </c>
      <c r="F68" s="41" t="s">
        <v>336</v>
      </c>
    </row>
    <row r="69" spans="1:6" ht="15.95" customHeight="1" x14ac:dyDescent="0.2">
      <c r="A69" s="38">
        <v>56</v>
      </c>
      <c r="B69" s="76" t="s">
        <v>62</v>
      </c>
      <c r="C69" s="55" t="str">
        <f>'Показатель 3.1'!C69</f>
        <v xml:space="preserve">Да, опубликован </v>
      </c>
      <c r="D69" s="41" t="s">
        <v>141</v>
      </c>
      <c r="E69" s="39">
        <f>IF(D69=D$5,'Методика  (Раздел 3)'!C$30,IF(D69=D$6,'Методика  (Раздел 3)'!C$31,0))</f>
        <v>2</v>
      </c>
      <c r="F69" s="41" t="s">
        <v>211</v>
      </c>
    </row>
    <row r="70" spans="1:6" s="32" customFormat="1" ht="15.95" customHeight="1" x14ac:dyDescent="0.2">
      <c r="A70" s="34"/>
      <c r="B70" s="75" t="s">
        <v>63</v>
      </c>
      <c r="C70" s="35"/>
      <c r="D70" s="44"/>
      <c r="E70" s="43"/>
      <c r="F70" s="44"/>
    </row>
    <row r="71" spans="1:6" ht="15.95" customHeight="1" x14ac:dyDescent="0.2">
      <c r="A71" s="38">
        <v>57</v>
      </c>
      <c r="B71" s="76" t="s">
        <v>64</v>
      </c>
      <c r="C71" s="55" t="str">
        <f>'Показатель 3.1'!C71</f>
        <v xml:space="preserve">Да, опубликован </v>
      </c>
      <c r="D71" s="41" t="s">
        <v>143</v>
      </c>
      <c r="E71" s="39">
        <f>IF(D71=D$5,'Методика  (Раздел 3)'!C$30,IF(D71=D$6,'Методика  (Раздел 3)'!C$31,0))</f>
        <v>0</v>
      </c>
      <c r="F71" s="41" t="s">
        <v>213</v>
      </c>
    </row>
    <row r="72" spans="1:6" ht="15.95" customHeight="1" x14ac:dyDescent="0.2">
      <c r="A72" s="38">
        <v>58</v>
      </c>
      <c r="B72" s="76" t="s">
        <v>65</v>
      </c>
      <c r="C72" s="55" t="str">
        <f>'Показатель 3.1'!C72</f>
        <v xml:space="preserve">Да, опубликован </v>
      </c>
      <c r="D72" s="41" t="s">
        <v>143</v>
      </c>
      <c r="E72" s="39">
        <f>IF(D72=D$5,'Методика  (Раздел 3)'!C$30,IF(D72=D$6,'Методика  (Раздел 3)'!C$31,0))</f>
        <v>0</v>
      </c>
      <c r="F72" s="41" t="s">
        <v>214</v>
      </c>
    </row>
    <row r="73" spans="1:6" ht="15.95" customHeight="1" x14ac:dyDescent="0.2">
      <c r="A73" s="38">
        <v>59</v>
      </c>
      <c r="B73" s="76" t="s">
        <v>66</v>
      </c>
      <c r="C73" s="55" t="str">
        <f>'Показатель 3.1'!C73</f>
        <v xml:space="preserve">Да, опубликован </v>
      </c>
      <c r="D73" s="41" t="s">
        <v>143</v>
      </c>
      <c r="E73" s="39">
        <f>IF(D73=D$5,'Методика  (Раздел 3)'!C$30,IF(D73=D$6,'Методика  (Раздел 3)'!C$31,0))</f>
        <v>0</v>
      </c>
      <c r="F73" s="41" t="s">
        <v>215</v>
      </c>
    </row>
    <row r="74" spans="1:6" ht="15.95" customHeight="1" x14ac:dyDescent="0.2">
      <c r="A74" s="38">
        <v>60</v>
      </c>
      <c r="B74" s="76" t="s">
        <v>67</v>
      </c>
      <c r="C74" s="55" t="str">
        <f>'Показатель 3.1'!C74</f>
        <v xml:space="preserve">Да, опубликован </v>
      </c>
      <c r="D74" s="41" t="s">
        <v>143</v>
      </c>
      <c r="E74" s="39">
        <f>IF(D74=D$5,'Методика  (Раздел 3)'!C$30,IF(D74=D$6,'Методика  (Раздел 3)'!C$31,0))</f>
        <v>0</v>
      </c>
      <c r="F74" s="41" t="s">
        <v>216</v>
      </c>
    </row>
    <row r="75" spans="1:6" ht="15.95" customHeight="1" x14ac:dyDescent="0.2">
      <c r="A75" s="38">
        <v>61</v>
      </c>
      <c r="B75" s="76" t="s">
        <v>68</v>
      </c>
      <c r="C75" s="55" t="str">
        <f>'Показатель 3.1'!C75</f>
        <v xml:space="preserve">Да, опубликован </v>
      </c>
      <c r="D75" s="41" t="s">
        <v>141</v>
      </c>
      <c r="E75" s="39">
        <f>IF(D75=D$5,'Методика  (Раздел 3)'!C$30,IF(D75=D$6,'Методика  (Раздел 3)'!C$31,0))</f>
        <v>2</v>
      </c>
      <c r="F75" s="41" t="s">
        <v>276</v>
      </c>
    </row>
    <row r="76" spans="1:6" ht="15.95" customHeight="1" x14ac:dyDescent="0.2">
      <c r="A76" s="38">
        <v>62</v>
      </c>
      <c r="B76" s="76" t="s">
        <v>69</v>
      </c>
      <c r="C76" s="55" t="str">
        <f>'Показатель 3.1'!C76</f>
        <v xml:space="preserve">Да, опубликован </v>
      </c>
      <c r="D76" s="41" t="s">
        <v>143</v>
      </c>
      <c r="E76" s="39">
        <f>IF(D76=D$5,'Методика  (Раздел 3)'!C$30,IF(D76=D$6,'Методика  (Раздел 3)'!C$31,0))</f>
        <v>0</v>
      </c>
      <c r="F76" s="41" t="s">
        <v>344</v>
      </c>
    </row>
    <row r="77" spans="1:6" s="32" customFormat="1" ht="15.95" customHeight="1" x14ac:dyDescent="0.2">
      <c r="A77" s="34"/>
      <c r="B77" s="75" t="s">
        <v>70</v>
      </c>
      <c r="C77" s="35"/>
      <c r="D77" s="44"/>
      <c r="E77" s="43"/>
      <c r="F77" s="44"/>
    </row>
    <row r="78" spans="1:6" ht="15.95" customHeight="1" x14ac:dyDescent="0.2">
      <c r="A78" s="38">
        <v>63</v>
      </c>
      <c r="B78" s="76" t="s">
        <v>71</v>
      </c>
      <c r="C78" s="55" t="str">
        <f>'Показатель 3.1'!C78</f>
        <v xml:space="preserve">Нет, не опубликован </v>
      </c>
      <c r="D78" s="41" t="s">
        <v>143</v>
      </c>
      <c r="E78" s="39">
        <f>IF(D78=D$5,'Методика  (Раздел 3)'!C$30,IF(D78=D$6,'Методика  (Раздел 3)'!C$31,0))</f>
        <v>0</v>
      </c>
      <c r="F78" s="61" t="s">
        <v>346</v>
      </c>
    </row>
    <row r="79" spans="1:6" ht="15.95" customHeight="1" x14ac:dyDescent="0.2">
      <c r="A79" s="38">
        <v>64</v>
      </c>
      <c r="B79" s="76" t="s">
        <v>72</v>
      </c>
      <c r="C79" s="55" t="str">
        <f>'Показатель 3.1'!C79</f>
        <v xml:space="preserve">Да, опубликован </v>
      </c>
      <c r="D79" s="41" t="s">
        <v>143</v>
      </c>
      <c r="E79" s="39">
        <f>IF(D79=D$5,'Методика  (Раздел 3)'!C$30,IF(D79=D$6,'Методика  (Раздел 3)'!C$31,0))</f>
        <v>0</v>
      </c>
      <c r="F79" s="61" t="s">
        <v>118</v>
      </c>
    </row>
    <row r="80" spans="1:6" ht="15.95" customHeight="1" x14ac:dyDescent="0.2">
      <c r="A80" s="38">
        <v>65</v>
      </c>
      <c r="B80" s="76" t="s">
        <v>73</v>
      </c>
      <c r="C80" s="55" t="str">
        <f>'Показатель 3.1'!C80</f>
        <v xml:space="preserve">Нет, не опубликован </v>
      </c>
      <c r="D80" s="41" t="s">
        <v>143</v>
      </c>
      <c r="E80" s="39">
        <f>IF(D80=D$5,'Методика  (Раздел 3)'!C$30,IF(D80=D$6,'Методика  (Раздел 3)'!C$31,0))</f>
        <v>0</v>
      </c>
      <c r="F80" s="41" t="s">
        <v>217</v>
      </c>
    </row>
    <row r="81" spans="1:6" ht="15.95" customHeight="1" x14ac:dyDescent="0.2">
      <c r="A81" s="38">
        <v>66</v>
      </c>
      <c r="B81" s="76" t="s">
        <v>74</v>
      </c>
      <c r="C81" s="55" t="str">
        <f>'Показатель 3.1'!C81</f>
        <v xml:space="preserve">Да, опубликован </v>
      </c>
      <c r="D81" s="41" t="s">
        <v>143</v>
      </c>
      <c r="E81" s="39">
        <f>IF(D81=D$5,'Методика  (Раздел 3)'!C$30,IF(D81=D$6,'Методика  (Раздел 3)'!C$31,0))</f>
        <v>0</v>
      </c>
      <c r="F81" s="41" t="s">
        <v>219</v>
      </c>
    </row>
    <row r="82" spans="1:6" ht="15.95" customHeight="1" x14ac:dyDescent="0.2">
      <c r="A82" s="38">
        <v>67</v>
      </c>
      <c r="B82" s="76" t="s">
        <v>75</v>
      </c>
      <c r="C82" s="55" t="str">
        <f>'Показатель 3.1'!C82</f>
        <v xml:space="preserve">Да, опубликован </v>
      </c>
      <c r="D82" s="41" t="s">
        <v>143</v>
      </c>
      <c r="E82" s="39">
        <f>IF(D82=D$5,'Методика  (Раздел 3)'!C$30,IF(D82=D$6,'Методика  (Раздел 3)'!C$31,0))</f>
        <v>0</v>
      </c>
      <c r="F82" s="41" t="s">
        <v>220</v>
      </c>
    </row>
    <row r="83" spans="1:6" ht="15.95" customHeight="1" x14ac:dyDescent="0.2">
      <c r="A83" s="38">
        <v>68</v>
      </c>
      <c r="B83" s="76" t="s">
        <v>76</v>
      </c>
      <c r="C83" s="55" t="str">
        <f>'Показатель 3.1'!C83</f>
        <v xml:space="preserve">Нет, не опубликован </v>
      </c>
      <c r="D83" s="41" t="s">
        <v>143</v>
      </c>
      <c r="E83" s="39">
        <f>IF(D83=D$5,'Методика  (Раздел 3)'!C$30,IF(D83=D$6,'Методика  (Раздел 3)'!C$31,0))</f>
        <v>0</v>
      </c>
      <c r="F83" s="41" t="s">
        <v>119</v>
      </c>
    </row>
    <row r="84" spans="1:6" ht="15.95" customHeight="1" x14ac:dyDescent="0.2">
      <c r="A84" s="38">
        <v>69</v>
      </c>
      <c r="B84" s="76" t="s">
        <v>77</v>
      </c>
      <c r="C84" s="55" t="str">
        <f>'Показатель 3.1'!C84</f>
        <v xml:space="preserve">Да, опубликован </v>
      </c>
      <c r="D84" s="41" t="s">
        <v>141</v>
      </c>
      <c r="E84" s="39">
        <f>IF(D84=D$5,'Методика  (Раздел 3)'!C$30,IF(D84=D$6,'Методика  (Раздел 3)'!C$31,0))</f>
        <v>2</v>
      </c>
      <c r="F84" s="41" t="s">
        <v>221</v>
      </c>
    </row>
    <row r="85" spans="1:6" ht="15.95" customHeight="1" x14ac:dyDescent="0.2">
      <c r="A85" s="38">
        <v>70</v>
      </c>
      <c r="B85" s="76" t="s">
        <v>78</v>
      </c>
      <c r="C85" s="55" t="str">
        <f>'Показатель 3.1'!C85</f>
        <v xml:space="preserve">Да, опубликован </v>
      </c>
      <c r="D85" s="41" t="s">
        <v>141</v>
      </c>
      <c r="E85" s="39">
        <f>IF(D85=D$5,'Методика  (Раздел 3)'!C$30,IF(D85=D$6,'Методика  (Раздел 3)'!C$31,0))</f>
        <v>2</v>
      </c>
      <c r="F85" s="41" t="s">
        <v>393</v>
      </c>
    </row>
    <row r="86" spans="1:6" ht="15.95" customHeight="1" x14ac:dyDescent="0.2">
      <c r="A86" s="38">
        <v>71</v>
      </c>
      <c r="B86" s="76" t="s">
        <v>79</v>
      </c>
      <c r="C86" s="55" t="str">
        <f>'Показатель 3.1'!C86</f>
        <v xml:space="preserve">Да, опубликован </v>
      </c>
      <c r="D86" s="41" t="s">
        <v>143</v>
      </c>
      <c r="E86" s="39">
        <f>IF(D86=D$5,'Методика  (Раздел 3)'!C$30,IF(D86=D$6,'Методика  (Раздел 3)'!C$31,0))</f>
        <v>0</v>
      </c>
      <c r="F86" s="41" t="s">
        <v>222</v>
      </c>
    </row>
    <row r="87" spans="1:6" ht="15.95" customHeight="1" x14ac:dyDescent="0.2">
      <c r="A87" s="38">
        <v>72</v>
      </c>
      <c r="B87" s="76" t="s">
        <v>80</v>
      </c>
      <c r="C87" s="55" t="str">
        <f>'Показатель 3.1'!C87</f>
        <v xml:space="preserve">Да, опубликован </v>
      </c>
      <c r="D87" s="41" t="s">
        <v>143</v>
      </c>
      <c r="E87" s="39">
        <f>IF(D87=D$5,'Методика  (Раздел 3)'!C$30,IF(D87=D$6,'Методика  (Раздел 3)'!C$31,0))</f>
        <v>0</v>
      </c>
      <c r="F87" s="41" t="s">
        <v>223</v>
      </c>
    </row>
    <row r="88" spans="1:6" ht="15.95" customHeight="1" x14ac:dyDescent="0.2">
      <c r="A88" s="38">
        <v>73</v>
      </c>
      <c r="B88" s="76" t="s">
        <v>81</v>
      </c>
      <c r="C88" s="55" t="str">
        <f>'Показатель 3.1'!C88</f>
        <v xml:space="preserve">Да, опубликован </v>
      </c>
      <c r="D88" s="41" t="s">
        <v>141</v>
      </c>
      <c r="E88" s="39">
        <f>IF(D88=D$5,'Методика  (Раздел 3)'!C$30,IF(D88=D$6,'Методика  (Раздел 3)'!C$31,0))</f>
        <v>2</v>
      </c>
      <c r="F88" s="61" t="s">
        <v>351</v>
      </c>
    </row>
    <row r="89" spans="1:6" ht="15.95" customHeight="1" x14ac:dyDescent="0.2">
      <c r="A89" s="38">
        <v>74</v>
      </c>
      <c r="B89" s="76" t="s">
        <v>82</v>
      </c>
      <c r="C89" s="55" t="str">
        <f>'Показатель 3.1'!C89</f>
        <v xml:space="preserve">Да, опубликован </v>
      </c>
      <c r="D89" s="41" t="s">
        <v>143</v>
      </c>
      <c r="E89" s="39">
        <f>IF(D89=D$5,'Методика  (Раздел 3)'!C$30,IF(D89=D$6,'Методика  (Раздел 3)'!C$31,0))</f>
        <v>0</v>
      </c>
      <c r="F89" s="41" t="s">
        <v>354</v>
      </c>
    </row>
    <row r="90" spans="1:6" s="32" customFormat="1" ht="15.95" customHeight="1" x14ac:dyDescent="0.2">
      <c r="A90" s="34"/>
      <c r="B90" s="75" t="s">
        <v>83</v>
      </c>
      <c r="C90" s="35"/>
      <c r="D90" s="44"/>
      <c r="E90" s="43"/>
      <c r="F90" s="44"/>
    </row>
    <row r="91" spans="1:6" ht="15.95" customHeight="1" x14ac:dyDescent="0.2">
      <c r="A91" s="38">
        <v>75</v>
      </c>
      <c r="B91" s="76" t="s">
        <v>84</v>
      </c>
      <c r="C91" s="55" t="str">
        <f>'Показатель 3.1'!C91</f>
        <v xml:space="preserve">Нет, не опубликован </v>
      </c>
      <c r="D91" s="41" t="s">
        <v>143</v>
      </c>
      <c r="E91" s="39">
        <f>IF(D91=D$5,'Методика  (Раздел 3)'!C$30,IF(D91=D$6,'Методика  (Раздел 3)'!C$31,0))</f>
        <v>0</v>
      </c>
      <c r="F91" s="41" t="s">
        <v>225</v>
      </c>
    </row>
    <row r="92" spans="1:6" ht="15.95" customHeight="1" x14ac:dyDescent="0.2">
      <c r="A92" s="38">
        <v>76</v>
      </c>
      <c r="B92" s="76" t="s">
        <v>85</v>
      </c>
      <c r="C92" s="55" t="str">
        <f>'Показатель 3.1'!C92</f>
        <v xml:space="preserve">Да, опубликован </v>
      </c>
      <c r="D92" s="41" t="s">
        <v>143</v>
      </c>
      <c r="E92" s="39">
        <f>IF(D92=D$5,'Методика  (Раздел 3)'!C$30,IF(D92=D$6,'Методика  (Раздел 3)'!C$31,0))</f>
        <v>0</v>
      </c>
      <c r="F92" s="41" t="s">
        <v>361</v>
      </c>
    </row>
    <row r="93" spans="1:6" ht="15.95" customHeight="1" x14ac:dyDescent="0.2">
      <c r="A93" s="38">
        <v>77</v>
      </c>
      <c r="B93" s="76" t="s">
        <v>86</v>
      </c>
      <c r="C93" s="55" t="str">
        <f>'Показатель 3.1'!C93</f>
        <v xml:space="preserve">Да, опубликован </v>
      </c>
      <c r="D93" s="41" t="s">
        <v>143</v>
      </c>
      <c r="E93" s="39">
        <f>IF(D93=D$5,'Методика  (Раздел 3)'!C$30,IF(D93=D$6,'Методика  (Раздел 3)'!C$31,0))</f>
        <v>0</v>
      </c>
      <c r="F93" s="41" t="s">
        <v>365</v>
      </c>
    </row>
    <row r="94" spans="1:6" ht="15.95" customHeight="1" x14ac:dyDescent="0.2">
      <c r="A94" s="38">
        <v>78</v>
      </c>
      <c r="B94" s="76" t="s">
        <v>87</v>
      </c>
      <c r="C94" s="55" t="str">
        <f>'Показатель 3.1'!C94</f>
        <v xml:space="preserve">Да, опубликован </v>
      </c>
      <c r="D94" s="41" t="s">
        <v>141</v>
      </c>
      <c r="E94" s="39">
        <f>IF(D94=D$5,'Методика  (Раздел 3)'!C$30,IF(D94=D$6,'Методика  (Раздел 3)'!C$31,0))</f>
        <v>2</v>
      </c>
      <c r="F94" s="41" t="s">
        <v>270</v>
      </c>
    </row>
    <row r="95" spans="1:6" ht="15.95" customHeight="1" x14ac:dyDescent="0.2">
      <c r="A95" s="38">
        <v>79</v>
      </c>
      <c r="B95" s="76" t="s">
        <v>88</v>
      </c>
      <c r="C95" s="55" t="str">
        <f>'Показатель 3.1'!C95</f>
        <v xml:space="preserve">Нет, не опубликован </v>
      </c>
      <c r="D95" s="41" t="s">
        <v>143</v>
      </c>
      <c r="E95" s="39">
        <f>IF(D95=D$5,'Методика  (Раздел 3)'!C$30,IF(D95=D$6,'Методика  (Раздел 3)'!C$31,0))</f>
        <v>0</v>
      </c>
      <c r="F95" s="41" t="s">
        <v>101</v>
      </c>
    </row>
    <row r="96" spans="1:6" ht="15.95" customHeight="1" x14ac:dyDescent="0.2">
      <c r="A96" s="38">
        <v>80</v>
      </c>
      <c r="B96" s="76" t="s">
        <v>89</v>
      </c>
      <c r="C96" s="55" t="str">
        <f>'Показатель 3.1'!C96</f>
        <v xml:space="preserve">Да, опубликован </v>
      </c>
      <c r="D96" s="41" t="s">
        <v>143</v>
      </c>
      <c r="E96" s="39">
        <f>IF(D96=D$5,'Методика  (Раздел 3)'!C$30,IF(D96=D$6,'Методика  (Раздел 3)'!C$31,0))</f>
        <v>0</v>
      </c>
      <c r="F96" s="41" t="s">
        <v>370</v>
      </c>
    </row>
    <row r="97" spans="1:6" ht="15.95" customHeight="1" x14ac:dyDescent="0.2">
      <c r="A97" s="38">
        <v>81</v>
      </c>
      <c r="B97" s="76" t="s">
        <v>90</v>
      </c>
      <c r="C97" s="55" t="str">
        <f>'Показатель 3.1'!C97</f>
        <v xml:space="preserve">Да, опубликован </v>
      </c>
      <c r="D97" s="41" t="s">
        <v>142</v>
      </c>
      <c r="E97" s="39">
        <f>IF(D97=D$5,'Методика  (Раздел 3)'!C$30,IF(D97=D$6,'Методика  (Раздел 3)'!C$31,0))</f>
        <v>1</v>
      </c>
      <c r="F97" s="41" t="s">
        <v>212</v>
      </c>
    </row>
    <row r="98" spans="1:6" ht="15.95" customHeight="1" x14ac:dyDescent="0.2">
      <c r="A98" s="38">
        <v>82</v>
      </c>
      <c r="B98" s="76" t="s">
        <v>91</v>
      </c>
      <c r="C98" s="55" t="str">
        <f>'Показатель 3.1'!C98</f>
        <v xml:space="preserve">Да, опубликован </v>
      </c>
      <c r="D98" s="41" t="s">
        <v>143</v>
      </c>
      <c r="E98" s="39">
        <f>IF(D98=D$5,'Методика  (Раздел 3)'!C$30,IF(D98=D$6,'Методика  (Раздел 3)'!C$31,0))</f>
        <v>0</v>
      </c>
      <c r="F98" s="41" t="s">
        <v>227</v>
      </c>
    </row>
    <row r="99" spans="1:6" ht="15.95" customHeight="1" x14ac:dyDescent="0.2">
      <c r="A99" s="38">
        <v>83</v>
      </c>
      <c r="B99" s="76" t="s">
        <v>92</v>
      </c>
      <c r="C99" s="55" t="str">
        <f>'Показатель 3.1'!C99</f>
        <v xml:space="preserve">Нет, не опубликован </v>
      </c>
      <c r="D99" s="41" t="s">
        <v>143</v>
      </c>
      <c r="E99" s="39">
        <f>IF(D99=D$5,'Методика  (Раздел 3)'!C$30,IF(D99=D$6,'Методика  (Раздел 3)'!C$31,0))</f>
        <v>0</v>
      </c>
      <c r="F99" s="41" t="s">
        <v>228</v>
      </c>
    </row>
    <row r="100" spans="1:6" x14ac:dyDescent="0.2">
      <c r="A100" s="34"/>
      <c r="B100" s="47" t="s">
        <v>165</v>
      </c>
      <c r="C100" s="47"/>
      <c r="D100" s="57"/>
      <c r="E100" s="48"/>
      <c r="F100" s="64"/>
    </row>
    <row r="101" spans="1:6" x14ac:dyDescent="0.2">
      <c r="A101" s="38">
        <v>84</v>
      </c>
      <c r="B101" s="77" t="s">
        <v>166</v>
      </c>
      <c r="C101" s="55" t="str">
        <f>'Показатель 3.1'!C101</f>
        <v xml:space="preserve">Да, опубликован </v>
      </c>
      <c r="D101" s="41" t="s">
        <v>143</v>
      </c>
      <c r="E101" s="39">
        <f>IF(D101=D$5,'Методика  (Раздел 3)'!C$30,IF(D101=D$6,'Методика  (Раздел 3)'!C$31,0))</f>
        <v>0</v>
      </c>
      <c r="F101" s="65" t="s">
        <v>345</v>
      </c>
    </row>
    <row r="102" spans="1:6" ht="13.5" customHeight="1" x14ac:dyDescent="0.2">
      <c r="A102" s="38">
        <v>85</v>
      </c>
      <c r="B102" s="77" t="s">
        <v>167</v>
      </c>
      <c r="C102" s="55" t="str">
        <f>'Показатель 3.1'!C102</f>
        <v xml:space="preserve">Нет, не опубликован </v>
      </c>
      <c r="D102" s="41" t="s">
        <v>143</v>
      </c>
      <c r="E102" s="39">
        <f>IF(D102=D$5,'Методика  (Раздел 3)'!C$30,IF(D102=D$6,'Методика  (Раздел 3)'!C$31,0))</f>
        <v>0</v>
      </c>
      <c r="F102" s="65" t="s">
        <v>229</v>
      </c>
    </row>
    <row r="106" spans="1:6" x14ac:dyDescent="0.2">
      <c r="A106" s="49"/>
    </row>
    <row r="113" spans="1:1" x14ac:dyDescent="0.2">
      <c r="A113" s="49"/>
    </row>
    <row r="117" spans="1:1" x14ac:dyDescent="0.2">
      <c r="A117" s="49"/>
    </row>
    <row r="120" spans="1:1" x14ac:dyDescent="0.2">
      <c r="A120" s="49"/>
    </row>
    <row r="124" spans="1:1" x14ac:dyDescent="0.2">
      <c r="A124" s="49"/>
    </row>
    <row r="127" spans="1:1" x14ac:dyDescent="0.2">
      <c r="A127" s="49"/>
    </row>
    <row r="131" spans="1:1" x14ac:dyDescent="0.2">
      <c r="A131" s="49"/>
    </row>
  </sheetData>
  <autoFilter ref="A9:F102"/>
  <mergeCells count="6">
    <mergeCell ref="B1:F1"/>
    <mergeCell ref="A4:A8"/>
    <mergeCell ref="F4:F7"/>
    <mergeCell ref="B5:B7"/>
    <mergeCell ref="E5:E8"/>
    <mergeCell ref="C4:C6"/>
  </mergeCells>
  <dataValidations count="1">
    <dataValidation type="list" allowBlank="1" showInputMessage="1" showErrorMessage="1" sqref="D91:D99 D10:D27 D29:D39 D41:D46 D48:D54 D56:D69 D71:D76 D78:D89 D101:D102">
      <formula1>Выбор_3.6</formula1>
    </dataValidation>
  </dataValidations>
  <hyperlinks>
    <hyperlink ref="F25" r:id="rId1"/>
    <hyperlink ref="F27" r:id="rId2" display="http://budget.mos.ru/exp_gp"/>
    <hyperlink ref="F34" r:id="rId3"/>
    <hyperlink ref="F79" r:id="rId4"/>
    <hyperlink ref="F65" r:id="rId5"/>
    <hyperlink ref="F88" r:id="rId6"/>
    <hyperlink ref="F29" r:id="rId7"/>
  </hyperlinks>
  <pageMargins left="0.70866141732283472" right="0.70866141732283472" top="0.74803149606299213" bottom="0.74803149606299213" header="0.31496062992125984" footer="0.31496062992125984"/>
  <pageSetup paperSize="9" scale="62" fitToHeight="3" orientation="landscape" r:id="rId8"/>
  <headerFooter>
    <oddFooter>&amp;A&amp;RСтраница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26BE93D21C58145B82248EFB43F0C34" ma:contentTypeVersion="2" ma:contentTypeDescription="Создание документа." ma:contentTypeScope="" ma:versionID="f2469f45ae5c13be480426f9ab148e7c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de7e74487d0a93bb41eea5997f360510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1e5bdc4-b57e-4af5-8c56-e26e352185e0">TF6NQPKX43ZY-91-487</_dlc_DocId>
    <_dlc_DocIdUrl xmlns="b1e5bdc4-b57e-4af5-8c56-e26e352185e0">
      <Url>https://v11-sp.nifi.ru/nd/centre_mezshbudjet/_layouts/15/DocIdRedir.aspx?ID=TF6NQPKX43ZY-91-487</Url>
      <Description>TF6NQPKX43ZY-91-487</Description>
    </_dlc_DocIdUrl>
  </documentManagement>
</p:properties>
</file>

<file path=customXml/itemProps1.xml><?xml version="1.0" encoding="utf-8"?>
<ds:datastoreItem xmlns:ds="http://schemas.openxmlformats.org/officeDocument/2006/customXml" ds:itemID="{C7E82973-8A04-49C0-9A1A-BE6F4707A7C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F925A9E-F9F5-49AB-8379-F67B127632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EBE28B-93C0-40F5-A575-29B5B438382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8A94DC3-60EB-460E-9265-1B54CE4F4DAD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b1e5bdc4-b57e-4af5-8c56-e26e352185e0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49</vt:i4>
      </vt:variant>
    </vt:vector>
  </HeadingPairs>
  <TitlesOfParts>
    <vt:vector size="62" baseType="lpstr">
      <vt:lpstr>Рейтинг (Раздел 3)</vt:lpstr>
      <vt:lpstr>Оценка (Раздел 3)</vt:lpstr>
      <vt:lpstr>Методика  (Раздел 3)</vt:lpstr>
      <vt:lpstr>Показатель 3.1</vt:lpstr>
      <vt:lpstr>Показатель 3.2</vt:lpstr>
      <vt:lpstr>Показатель 3.3</vt:lpstr>
      <vt:lpstr>Показатель 3.4</vt:lpstr>
      <vt:lpstr>Показатель 3.5</vt:lpstr>
      <vt:lpstr>Показатель 3.6</vt:lpstr>
      <vt:lpstr>Показатель 3.7</vt:lpstr>
      <vt:lpstr>Показатель 3.8</vt:lpstr>
      <vt:lpstr>Показатель 3.9</vt:lpstr>
      <vt:lpstr>Параметры</vt:lpstr>
      <vt:lpstr>Выбор_3.1</vt:lpstr>
      <vt:lpstr>'Показатель 3.3'!Выбор_3.2</vt:lpstr>
      <vt:lpstr>'Показатель 3.4'!Выбор_3.2</vt:lpstr>
      <vt:lpstr>'Показатель 3.5'!Выбор_3.2</vt:lpstr>
      <vt:lpstr>'Показатель 3.6'!Выбор_3.2</vt:lpstr>
      <vt:lpstr>'Показатель 3.7'!Выбор_3.2</vt:lpstr>
      <vt:lpstr>'Показатель 3.8'!Выбор_3.2</vt:lpstr>
      <vt:lpstr>'Показатель 3.9'!Выбор_3.2</vt:lpstr>
      <vt:lpstr>Выбор_3.2</vt:lpstr>
      <vt:lpstr>'Показатель 3.4'!Выбор_3.3</vt:lpstr>
      <vt:lpstr>'Показатель 3.5'!Выбор_3.3</vt:lpstr>
      <vt:lpstr>'Показатель 3.6'!Выбор_3.3</vt:lpstr>
      <vt:lpstr>Выбор_3.3</vt:lpstr>
      <vt:lpstr>'Показатель 3.5'!Выбор_3.4</vt:lpstr>
      <vt:lpstr>'Показатель 3.6'!Выбор_3.4</vt:lpstr>
      <vt:lpstr>Выбор_3.4</vt:lpstr>
      <vt:lpstr>'Показатель 3.6'!Выбор_3.5</vt:lpstr>
      <vt:lpstr>Выбор_3.5</vt:lpstr>
      <vt:lpstr>Выбор_3.6</vt:lpstr>
      <vt:lpstr>'Показатель 3.8'!Выбор_3.7</vt:lpstr>
      <vt:lpstr>'Показатель 3.9'!Выбор_3.7</vt:lpstr>
      <vt:lpstr>Выбор_3.7</vt:lpstr>
      <vt:lpstr>'Показатель 3.9'!Выбор_3.8</vt:lpstr>
      <vt:lpstr>Выбор_3.8</vt:lpstr>
      <vt:lpstr>'Методика  (Раздел 3)'!Заголовки_для_печати</vt:lpstr>
      <vt:lpstr>'Оценка (Раздел 3)'!Заголовки_для_печати</vt:lpstr>
      <vt:lpstr>'Показатель 3.1'!Заголовки_для_печати</vt:lpstr>
      <vt:lpstr>'Показатель 3.2'!Заголовки_для_печати</vt:lpstr>
      <vt:lpstr>'Показатель 3.3'!Заголовки_для_печати</vt:lpstr>
      <vt:lpstr>'Показатель 3.4'!Заголовки_для_печати</vt:lpstr>
      <vt:lpstr>'Показатель 3.5'!Заголовки_для_печати</vt:lpstr>
      <vt:lpstr>'Показатель 3.6'!Заголовки_для_печати</vt:lpstr>
      <vt:lpstr>'Показатель 3.7'!Заголовки_для_печати</vt:lpstr>
      <vt:lpstr>'Показатель 3.8'!Заголовки_для_печати</vt:lpstr>
      <vt:lpstr>'Показатель 3.9'!Заголовки_для_печати</vt:lpstr>
      <vt:lpstr>'Рейтинг (Раздел 3)'!Заголовки_для_печати</vt:lpstr>
      <vt:lpstr>Коэффициент</vt:lpstr>
      <vt:lpstr>'Методика  (Раздел 3)'!Область_печати</vt:lpstr>
      <vt:lpstr>'Оценка (Раздел 3)'!Область_печати</vt:lpstr>
      <vt:lpstr>'Показатель 3.1'!Область_печати</vt:lpstr>
      <vt:lpstr>'Показатель 3.2'!Область_печати</vt:lpstr>
      <vt:lpstr>'Показатель 3.3'!Область_печати</vt:lpstr>
      <vt:lpstr>'Показатель 3.4'!Область_печати</vt:lpstr>
      <vt:lpstr>'Показатель 3.5'!Область_печати</vt:lpstr>
      <vt:lpstr>'Показатель 3.6'!Область_печати</vt:lpstr>
      <vt:lpstr>'Показатель 3.7'!Область_печати</vt:lpstr>
      <vt:lpstr>'Показатель 3.8'!Область_печати</vt:lpstr>
      <vt:lpstr>'Показатель 3.9'!Область_печати</vt:lpstr>
      <vt:lpstr>'Рейтинг (Раздел 3)'!Область_печати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mpak</dc:creator>
  <cp:lastModifiedBy>Голованова Наталия Владимировна</cp:lastModifiedBy>
  <cp:lastPrinted>2015-06-08T09:34:20Z</cp:lastPrinted>
  <dcterms:created xsi:type="dcterms:W3CDTF">2014-04-04T07:37:35Z</dcterms:created>
  <dcterms:modified xsi:type="dcterms:W3CDTF">2015-06-09T09:37:33Z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0x010100226BE93D21C58145B82248EFB43F0C34</vt:lpwstr>
  </property>
  <property fmtid="{D5CDD505-2E9C-101B-9397-08002B2CF9AE}" pid="3" name="_dlc_DocIdItemGuid">
    <vt:lpwstr>fafbdfd0-e18c-4a0d-8b98-bd484bb119da</vt:lpwstr>
  </property>
</Properties>
</file>