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30" windowWidth="12240" windowHeight="5400" tabRatio="847" activeTab="0"/>
  </bookViews>
  <sheets>
    <sheet name="Рейтинг (раздел 1)" sheetId="1" r:id="rId1"/>
    <sheet name="Оценка (раздел 1)" sheetId="2" r:id="rId2"/>
    <sheet name="Методика (раздел 1)" sheetId="3" r:id="rId3"/>
    <sheet name="1.1" sheetId="4" r:id="rId4"/>
    <sheet name="1.2" sheetId="5" r:id="rId5"/>
    <sheet name="1.3" sheetId="6" r:id="rId6"/>
    <sheet name="1.4" sheetId="7" r:id="rId7"/>
    <sheet name="1.5" sheetId="8" r:id="rId8"/>
  </sheets>
  <definedNames>
    <definedName name="_Toc477267685" localSheetId="2">'Методика (раздел 1)'!#REF!</definedName>
    <definedName name="_Toc510692579" localSheetId="2">'Методика (раздел 1)'!$B$4</definedName>
    <definedName name="_xlfn.RANK.EQ" hidden="1">#NAME?</definedName>
    <definedName name="_xlnm._FilterDatabase" localSheetId="3" hidden="1">'1.1'!$A$6:$P$98</definedName>
    <definedName name="_xlnm._FilterDatabase" localSheetId="4" hidden="1">'1.2'!$A$6:$H$98</definedName>
    <definedName name="_xlnm._FilterDatabase" localSheetId="5" hidden="1">'1.3'!$A$6:$F$99</definedName>
    <definedName name="_xlnm._FilterDatabase" localSheetId="6" hidden="1">'1.4'!$A$6:$F$98</definedName>
    <definedName name="_xlnm._FilterDatabase" localSheetId="7" hidden="1">'1.5'!$A$7:$I$102</definedName>
    <definedName name="_xlnm._FilterDatabase" localSheetId="1" hidden="1">'Оценка (раздел 1)'!$A$6:$K$6</definedName>
    <definedName name="sub_184133" localSheetId="2">'Методика (раздел 1)'!#REF!</definedName>
    <definedName name="_xlnm.Print_Titles" localSheetId="3">'1.1'!$3:$5</definedName>
    <definedName name="_xlnm.Print_Titles" localSheetId="4">'1.2'!$3:$4</definedName>
    <definedName name="_xlnm.Print_Titles" localSheetId="5">'1.3'!$3:$5</definedName>
    <definedName name="_xlnm.Print_Titles" localSheetId="7">'1.5'!$3:$6</definedName>
    <definedName name="_xlnm.Print_Titles" localSheetId="1">'Оценка (раздел 1)'!$A:$A,'Оценка (раздел 1)'!$3:$4</definedName>
    <definedName name="_xlnm.Print_Titles" localSheetId="0">'Рейтинг (раздел 1)'!$A:$A,'Рейтинг (раздел 1)'!$3:$4</definedName>
    <definedName name="_xlnm.Print_Area" localSheetId="3">'1.1'!$A$1:$P$98</definedName>
    <definedName name="_xlnm.Print_Area" localSheetId="4">'1.2'!$A$1:$H$98</definedName>
    <definedName name="_xlnm.Print_Area" localSheetId="5">'1.3'!$A$1:$F$98</definedName>
    <definedName name="_xlnm.Print_Area" localSheetId="6">'1.4'!$A$1:$F$99</definedName>
    <definedName name="_xlnm.Print_Area" localSheetId="7">'1.5'!$A$1:$I$102</definedName>
    <definedName name="_xlnm.Print_Area" localSheetId="2">'Методика (раздел 1)'!$A$1:$F$34</definedName>
    <definedName name="_xlnm.Print_Area" localSheetId="1">'Оценка (раздел 1)'!$A$1:$K$99</definedName>
    <definedName name="_xlnm.Print_Area" localSheetId="0">'Рейтинг (раздел 1)'!$A$1:$J$91</definedName>
  </definedNames>
  <calcPr fullCalcOnLoad="1"/>
</workbook>
</file>

<file path=xl/sharedStrings.xml><?xml version="1.0" encoding="utf-8"?>
<sst xmlns="http://schemas.openxmlformats.org/spreadsheetml/2006/main" count="2464" uniqueCount="564">
  <si>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</si>
  <si>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</si>
  <si>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</si>
  <si>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</si>
  <si>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</si>
  <si>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</si>
  <si>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</si>
  <si>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</si>
  <si>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</si>
  <si>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</si>
  <si>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</si>
  <si>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</si>
  <si>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</si>
  <si>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</si>
  <si>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</si>
  <si>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</si>
  <si>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</si>
  <si>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</si>
  <si>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</si>
  <si>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</si>
  <si>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</si>
  <si>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</si>
  <si>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</si>
  <si>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</si>
  <si>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</si>
  <si>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</si>
  <si>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</si>
  <si>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</si>
  <si>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</si>
  <si>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</si>
  <si>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</si>
  <si>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</si>
  <si>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</si>
  <si>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</si>
  <si>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</si>
  <si>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</si>
  <si>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</si>
  <si>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</si>
  <si>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</si>
  <si>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</si>
  <si>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</si>
  <si>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</si>
  <si>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</si>
  <si>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</si>
  <si>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</si>
  <si>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</si>
  <si>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</si>
  <si>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</si>
  <si>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</si>
  <si>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</si>
  <si>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</si>
  <si>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</si>
  <si>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</si>
  <si>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</si>
  <si>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</si>
  <si>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</si>
  <si>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</si>
  <si>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</si>
  <si>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</si>
  <si>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</si>
  <si>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</si>
  <si>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</si>
  <si>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</si>
  <si>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</si>
  <si>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</si>
  <si>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</si>
  <si>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</si>
  <si>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</si>
  <si>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</si>
  <si>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</si>
  <si>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</si>
  <si>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</si>
  <si>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</si>
  <si>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</si>
  <si>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</si>
  <si>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</si>
  <si>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</si>
  <si>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</si>
  <si>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</si>
  <si>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</si>
  <si>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</si>
  <si>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</si>
  <si>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</si>
  <si>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</si>
  <si>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</si>
  <si>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</si>
  <si>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</si>
  <si>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</si>
  <si>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</si>
  <si>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</si>
  <si>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</si>
  <si>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</si>
  <si>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</si>
  <si>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</si>
  <si>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</si>
  <si>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 xml:space="preserve"> </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</si>
  <si>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</si>
  <si>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</si>
  <si>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</si>
  <si>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</si>
  <si>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</si>
  <si>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</si>
  <si>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</si>
  <si>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баллы</t>
  </si>
  <si>
    <t>Наименование субъекта                                               Российской Федерации</t>
  </si>
  <si>
    <t>К1</t>
  </si>
  <si>
    <t>Нет, не содержится или не отвечает требованиям</t>
  </si>
  <si>
    <t>Да, содержится</t>
  </si>
  <si>
    <t>75% и более</t>
  </si>
  <si>
    <t>1.1</t>
  </si>
  <si>
    <t>1.2</t>
  </si>
  <si>
    <t>1.3</t>
  </si>
  <si>
    <t>1.4</t>
  </si>
  <si>
    <t>1.5</t>
  </si>
  <si>
    <t>Оценка показателя 1.2</t>
  </si>
  <si>
    <t>Оценка показателя 1.3</t>
  </si>
  <si>
    <t>Оценка показателя 1.4</t>
  </si>
  <si>
    <t xml:space="preserve">Нет, не содержится </t>
  </si>
  <si>
    <t>Итого по разделу 1</t>
  </si>
  <si>
    <t>Максимальное количество баллов</t>
  </si>
  <si>
    <t>%</t>
  </si>
  <si>
    <t>% от максимального количества баллов по разделу 1</t>
  </si>
  <si>
    <t xml:space="preserve">№ п/п </t>
  </si>
  <si>
    <t>К2</t>
  </si>
  <si>
    <t>К3</t>
  </si>
  <si>
    <t xml:space="preserve">Да, размещен </t>
  </si>
  <si>
    <t>Нет, в установленные сроки не размещен</t>
  </si>
  <si>
    <t>Для оценки показателя, как минимум, должны быть представлены сведения по статьям доходов для 1-7 подгрупп 1 группы и для 2 подгруппы 2 группы классификации доходов бюджетов. Если указанные требования не выполняются, оценка показателя принимает значение 0 баллов.</t>
  </si>
  <si>
    <t>50% и более</t>
  </si>
  <si>
    <t>Менее 50% или расчет показателя невозможен</t>
  </si>
  <si>
    <t>Номер закона</t>
  </si>
  <si>
    <t>-</t>
  </si>
  <si>
    <t>Оценка показателя 1.1</t>
  </si>
  <si>
    <t>Дата подписания закона</t>
  </si>
  <si>
    <t>Наличие структуры документа</t>
  </si>
  <si>
    <t>Наличие наименований составляющих</t>
  </si>
  <si>
    <t>Дополнительный комментарий к оценке показателя и применению понижающих коэффициентов</t>
  </si>
  <si>
    <t>Ссылка на источник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</si>
  <si>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</si>
  <si>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</si>
  <si>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К1            поиск</t>
  </si>
  <si>
    <t>К2           представление</t>
  </si>
  <si>
    <t>К3           сроки</t>
  </si>
  <si>
    <t>Дата размещения закона (если указана на сайте)</t>
  </si>
  <si>
    <t>Место по Российской Федерации</t>
  </si>
  <si>
    <t>Исходные данные и оценка показателя "1.1 Размещен ли первоначально принятый закон о бюджете на 2018 год и на плановый период 2019 и 2020 годов в открытом доступе на сайте, предназначенном для размещения бюджетных данных?"</t>
  </si>
  <si>
    <t>Исходные данные и оценка показателя "1.2 Содержится ли в составе закона о бюджете приложение о прогнозируемых объемах поступлений по видам доходов на 2018 год?"</t>
  </si>
  <si>
    <t>1.1.Размещен ли первоначально принятый закон о бюджете на 2018 год и на плановый период 2019 и 2020 годов в открытом доступе на сайте, предназначенном для размещения бюджетных данных?</t>
  </si>
  <si>
    <t>1.2 Содержится ли в составе закона о бюджете приложение о прогнозируемых объемах поступлений по видам доходов на 2018 год?</t>
  </si>
  <si>
    <t>Детализация по безвозмездным поступлениям</t>
  </si>
  <si>
    <t>Источник данных: Закон субъекта РФ о бюджете на 2018 год на плановый период 2019  и 2020 годов</t>
  </si>
  <si>
    <t>Исходные данные и оценка показателя "1.3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2018 год?"</t>
  </si>
  <si>
    <t>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2018 год?</t>
  </si>
  <si>
    <t>Источник данных: Закон субъекта РФ о бюджете на 2018 год на плановый период 2019 и 2020 годов</t>
  </si>
  <si>
    <t>Исходные данные и оценка показателя "1.5  Какая доля субсидий местным бюджетам на 2018 год распределена законом о бюджете по муниципальным образованиям (в % от общего объема субсидий, предусмотренных местным бюджетам законом о бюджете на 2018 год)?"</t>
  </si>
  <si>
    <t>1.5 Какая доля субсидий местным бюджетам на 2017 год распределена законом о бюджете по муниципальным образованиям (в % от общего объема субсидий, предусмотренных местным бюджетам законом о бюджете на 2018 год)?</t>
  </si>
  <si>
    <t>1.1 Размещен ли первоначально принятый закон о бюджете на 2018 год и на плановый период 2019 и 2020 годов в открытом доступе на сайте, предназначенном для размещения бюджетных данных?</t>
  </si>
  <si>
    <t>1.5 Какая доля субсидий местным бюджетам на 2018 год распределена законом о бюджете по муниципальным образованиям (в % от общего объема субсидий, предусмотренных местным бюджетам законом о бюджете на 2018 год)?</t>
  </si>
  <si>
    <r>
      <t xml:space="preserve">Рейтинг субъектов Российской Федерации за 2018 год по разделу 1 "Первоначально утвержденный бюджет" </t>
    </r>
    <r>
      <rPr>
        <sz val="9"/>
        <color indexed="8"/>
        <rFont val="Times New Roman"/>
        <family val="1"/>
      </rPr>
      <t>(группировка по федеральным округам)</t>
    </r>
  </si>
  <si>
    <t>Размещен ли первоначально принятый закон о бюджете на 2018 год и на плановый период 2019 и 2020 годов в открытом доступе на сайте, предназначенном для размещения бюджетных данных?</t>
  </si>
  <si>
    <t>Содержится ли в составе закона о бюджете приложение о прогнозируемых объемах поступлений по видам доходов на 2018 год?</t>
  </si>
  <si>
    <t>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2018 год?</t>
  </si>
  <si>
    <t>Какая доля субсидий местным бюджетам на 2018 год распределена законом о бюджете по муниципальным образованиям (в % от общего объема субсидий, предусмотренных местным бюджетам законом о бюджете на 2018 год)?</t>
  </si>
  <si>
    <t xml:space="preserve">АНКЕТА ДЛЯ СОСТАВЛЕНИЯ РЕЙТИНГА СУБЪЕКТОВ РОССИЙСКОЙ ФЕДЕРАЦИИ ПО УРОВНЮ ОТКРЫТОСТИ БЮДЖЕТНЫХ ДАННЫХ В 2018 ГОДУ </t>
  </si>
  <si>
    <t>Полнота сведений (все составляющие, включая приложения)</t>
  </si>
  <si>
    <t>Оценка показателя 1.5</t>
  </si>
  <si>
    <t>нет данных</t>
  </si>
  <si>
    <t>Да (на сайте)</t>
  </si>
  <si>
    <t>Да, полные</t>
  </si>
  <si>
    <t>Да</t>
  </si>
  <si>
    <t>http://beldepfin.ru/byudzhet-2018-2020/</t>
  </si>
  <si>
    <t>Нет</t>
  </si>
  <si>
    <t>Да (архив)</t>
  </si>
  <si>
    <t>Да, краткие</t>
  </si>
  <si>
    <t>http://bryanskoblfin.ru/Show/Category/10?ItemId=4</t>
  </si>
  <si>
    <t>http://dtf.avo.ru/zakony-vladimirskoj-oblasti</t>
  </si>
  <si>
    <t>http://www.gfu.vrn.ru/regulatory/normativnye-pravovye-akty/zakony-voronezhskoy-oblasti-/zakony-voronezhskoy-oblasti-ob-oblastnom-byudzhete.php</t>
  </si>
  <si>
    <t>http://df.ivanovoobl.ru/budget/zakon-ob-oblastnom-byudzhete/</t>
  </si>
  <si>
    <t>http://admoblkaluga.ru/main/work/finances/budget/20182020.php</t>
  </si>
  <si>
    <t>http://depfin.adm44.ru/Budget/Zakon/zakon18/index.aspx</t>
  </si>
  <si>
    <t>Не актуализируется: http://nb44.ru/</t>
  </si>
  <si>
    <t>http://adm.rkursk.ru/index.php?id=693&amp;mat_id=74305</t>
  </si>
  <si>
    <t>http://www.admlip.ru/economy/finances/pravovye-akty/</t>
  </si>
  <si>
    <t>http://budget.mosreg.ru/byudzhet-dlya-grazhdan/zakon-o-byudzhete-mo/</t>
  </si>
  <si>
    <t>http://orel-region.ru/index.php?head=20&amp;part=25&amp;in=131</t>
  </si>
  <si>
    <t>https://minfin.ryazangov.ru/documents/</t>
  </si>
  <si>
    <t>http://fin.tmbreg.ru/6347/2010/8511.html</t>
  </si>
  <si>
    <t>http://portal.tverfin.ru/portal/Menu/Page/629</t>
  </si>
  <si>
    <t>http://www.tverfin.ru/np-baza/regionalnye-normativnye-pravovye-akty/</t>
  </si>
  <si>
    <t>http://www.yarregion.ru/depts/depfin/tmpPages/docs.aspx</t>
  </si>
  <si>
    <t>http://budget76.ru/</t>
  </si>
  <si>
    <t>http://budget.mos.ru/BudgetAttachements_2018_2020</t>
  </si>
  <si>
    <t>http://minfin.rkomi.ru/minfin_rkomi/minfin_rbudj/budjet/</t>
  </si>
  <si>
    <t>https://dvinaland.ru/budget/-10jkuhjr</t>
  </si>
  <si>
    <t>http://df.gov35.ru/otkrytyy-byudzhet/zakony-ob-oblastnom-byudzhete/2018/</t>
  </si>
  <si>
    <t>http://minfin39.ru/budget/current_year/</t>
  </si>
  <si>
    <t>http://finance.lenobl.ru/law/region/budzet/2018</t>
  </si>
  <si>
    <t>http://minfin.gov-murman.ru/open-budget/regional_budget/law_of_budget/</t>
  </si>
  <si>
    <t>https://b4u.gov-murman.ru/budget_guides/</t>
  </si>
  <si>
    <t>http://novkfo.ru/%D0%BF%D1%80%D0%B8%D0%BD%D1%8F%D1%82%D1%8B%D0%B5_%D0%B7%D0%B0%D0%BA%D0%BE%D0%BD%D1%8B_%D0%BE%D0%B1_%D0%BE%D0%B1%D0%BB%D0%B0%D1%81%D1%82%D0%BD%D0%BE%D0%BC_%D0%B1%D1%8E%D0%B4%D0%B6%D0%B5%D1%82%D0%B5_%D1%81_%D0%B8%D0%B7%D0%BC%D0%B5%D0%BD%D0%B5%D0%BD%D0%B8%D1%8F%D0%BC%D0%B8/</t>
  </si>
  <si>
    <t>http://minfin.karelia.ru/bjudzhet-respubliki-karelija/</t>
  </si>
  <si>
    <t>http://old.fincom.gov.spb.ru/cf/activity/opendata/budget_for_people/details.htm?id=10278068@cmsArticle</t>
  </si>
  <si>
    <t>http://dfei.adm-nao.ru/zakony-o-byudzhete/</t>
  </si>
  <si>
    <t>Используется только графический формат</t>
  </si>
  <si>
    <t>Да (содержание)</t>
  </si>
  <si>
    <t>http://www.finsmol.ru/zbudget/a0oAgwRSSXRf</t>
  </si>
  <si>
    <t>http://dfto.ru/index.php/razdel/zakon-o-budgete/zakon-o-byudjete</t>
  </si>
  <si>
    <t>http://portal.novkfo.ru/Show/Category/25?ItemId=110&amp;headingId=</t>
  </si>
  <si>
    <t>Нет портала</t>
  </si>
  <si>
    <t>http://minfin01-maykop.ru/Show/Category/7?page=1&amp;ItemId=55&amp;filterYear=2017</t>
  </si>
  <si>
    <t>http://minfin.kalmregion.ru/deyatelnost/byudzhet-respubliki-kalmykiya/</t>
  </si>
  <si>
    <t>http://minfin.rk.gov.ru/rus/info.php?id=662050</t>
  </si>
  <si>
    <t>http://budget.rk.ifinmon.ru/dokumenty/zakon-o-byudzhete</t>
  </si>
  <si>
    <t>http://xn--80abalffrn3a0cm0k.xn--p1ai/o-byudzhete/dokumenty/ministerstvo-finansov-krasnodarskogo-kraya</t>
  </si>
  <si>
    <t>http://www.minfinkubani.ru/budget_execution/budget_law/index.php</t>
  </si>
  <si>
    <t>https://minfin.astrobl.ru/site-page/zakony-o-byudzhete-ao</t>
  </si>
  <si>
    <t>http://volgafin.volgograd.ru/norms/acts/7359/</t>
  </si>
  <si>
    <t>http://www.minfin.donland.ru/docs/s/4</t>
  </si>
  <si>
    <t>http://depfin.sev.gov.ru:49400/%D0%BD%D0%BF%D0%B0-%D0%B7%D0%B0%D0%BA%D0%BE%D0%BD-%D0%BE-%D0%B1%D1%8E%D0%B4%D0%B6%D0%B5%D1%82%D0%B5-2018/</t>
  </si>
  <si>
    <t>http://www.ob.sev.gov.ru/dokumenty/zakon-o-byudzhete/2018-2020g-g</t>
  </si>
  <si>
    <t>http://minfinrd.ru/deyatelnost/statistika-i-otchety/byudzhet</t>
  </si>
  <si>
    <t>https://mfri.ru/index.php/byudzhet/zakon-o-byudzhete-i-materialy-k-nemu/1961-zakon-respubliki-ingushetii-o-respublikanskom-byudzhete-na-2018-god-i-na-planovyj-period-2019-i-2020-godov</t>
  </si>
  <si>
    <t>http://minfin09.ru/category/2018-%D0%B3%D0%BE%D0%B4/</t>
  </si>
  <si>
    <t>http://pravitelstvo.kbr.ru/oigv/minfin/npi/zakonodatelstva_i_podzakonnye_normativnye_akty.php</t>
  </si>
  <si>
    <t>http://www.minfinchr.ru/respublikanskij-byudzhet/zakon-chechenskoj-respubliki-o-respublikanskom-byudzhete-s-prilozheniyami-v-aktualnoj-redaktsii</t>
  </si>
  <si>
    <t>http://forcitizens.ru/ob/dokumenty/zakon-o-byudzhete/2018-god</t>
  </si>
  <si>
    <t>http://openbudsk.ru/zakon2018/</t>
  </si>
  <si>
    <t>http://www.mfsk.ru/law/z_sk</t>
  </si>
  <si>
    <t>https://minfin.bashkortostan.ru/documents/674018/</t>
  </si>
  <si>
    <t>http://openbudget.bashkortostan.ru/</t>
  </si>
  <si>
    <t>http://mari-el.gov.ru/minfin/Pages/ordersMinfin.aspx</t>
  </si>
  <si>
    <t>http://mfrno-a.ru/zakon-o-budgete.php</t>
  </si>
  <si>
    <t>http://www.minfinrm.ru/norm-akty-new/zakony/norm-prav-akty/budget-2018/</t>
  </si>
  <si>
    <t>http://minfin.tatarstan.ru/rus/byudzhet-2018.htm</t>
  </si>
  <si>
    <t>http://www.mfur.ru/budjet/formirovanie/2018-god.php</t>
  </si>
  <si>
    <t>http://budget.cap.ru/Menu/Page/610</t>
  </si>
  <si>
    <t>http://budget.permkrai.ru/budget/indicators2018</t>
  </si>
  <si>
    <t>http://budget.perm.ru/execution/docbud/2018/</t>
  </si>
  <si>
    <t>http://www.minfin.kirov.ru/otkrytyy-byudzhet/dlya-spetsialistov/oblastnoy-byudzhet/byudzhet-2018-2020-normativnye-dokumenty/</t>
  </si>
  <si>
    <t>http://mf.nnov.ru/index.php?option=com_k2&amp;view=item&amp;id=1509:zakony-ob-oblastnom-byudzhete-na-ocherednoj-finansovyj-god-i-na-planovyj-period&amp;Itemid=553</t>
  </si>
  <si>
    <t>http://mf.nnov.ru:8025/analitika/zakon-o-byudzhete/osnovnye-parametry-oblastnogo-byudzheta</t>
  </si>
  <si>
    <t>http://minfin.orb.ru/%D0%B7%D0%B0%D0%BA%D0%BE%D0%BD-%D0%BE%D0%B1-%D0%BE%D0%B1%D0%BB%D0%B0%D1%81%D1%82%D0%BD%D0%BE%D0%BC-%D0%B1%D1%8E%D0%B4%D0%B6%D0%B5%D1%82%D0%B5/</t>
  </si>
  <si>
    <t>http://finance.pnzreg.ru/docs/bpo/osnzakon.php</t>
  </si>
  <si>
    <t>http://minfin-samara.ru/2018-2020/</t>
  </si>
  <si>
    <t>http://saratov.gov.ru/gov/auth/minfin/bud_sar_obl/2018/Law/Law.php</t>
  </si>
  <si>
    <t>http://saratov.ifinmon.ru/index.php/byudzhet-dlya-grazhdan/byudzhet-saratovskoj-oblasti/zakon-ob-oblastnom-byudzhete-na-2018-2020-godi</t>
  </si>
  <si>
    <t>http://ufo.ulntc.ru/index.php?mgf=budget/open_budget&amp;slep=net</t>
  </si>
  <si>
    <t>http://ufo.ulntc.ru:8080/</t>
  </si>
  <si>
    <t>http://www.finupr.kurganobl.ru/index.php?test=bud18</t>
  </si>
  <si>
    <t>http://minfin.midural.ru/document/category/20%20-%20document_list#document_list</t>
  </si>
  <si>
    <t>http://info.mfural.ru/ebudget/Menu/Page/1</t>
  </si>
  <si>
    <t>https://admtyumen.ru/ogv_ru/finance/finance/bugjet/more.htm?id=11488181@cmsArticle</t>
  </si>
  <si>
    <t>http://www.minfin74.ru/mBudget/law/</t>
  </si>
  <si>
    <t>http://open.minfin74.ru/</t>
  </si>
  <si>
    <t>https://admhmao.ru/dokumenty/poisk-npa/detail.php?ID=658225&amp;sphrase_id=121960</t>
  </si>
  <si>
    <t>http://www.yamalfin.ru/index.php?option=com_content&amp;view=category&amp;id=145:2017-11-01-12-24-40&amp;Itemid=118&amp;layout=default</t>
  </si>
  <si>
    <t>http://www.minfin-altai.ru/regulatory/normativno_pravovye_akty/zakony/zakony_o_byudzhete_po_godam/the-laws-on-the-budget-2018.php</t>
  </si>
  <si>
    <t>http://minfinrb.ru/normbase/17/</t>
  </si>
  <si>
    <t>https://r-19.ru/authorities/ministry-of-finance-of-the-republic-of-khakassia/docs/byudzhet-respubliki-khakasiya-na-2018-god/</t>
  </si>
  <si>
    <t>http://fin22.ru/bud/z2018/</t>
  </si>
  <si>
    <t>http://zakon.krskstate.ru/?doctype=0&amp;docsrc=0&amp;date1=&amp;date2=&amp;date_pub_1=&amp;date_pub_2=&amp;num=&amp;keywords=%EE+%EA%F0%E0%E5%E2%EE%EC+%E1%FE%E4%E6%E5%F2%E5+%ED%E0+2018+&amp;searchphrase=exact</t>
  </si>
  <si>
    <t>http://minfin.krskstate.ru/openbudget</t>
  </si>
  <si>
    <t>http://gfu.ru/budget/obl/section.php?IBLOCK_ID=125&amp;SECTION_ID=1176</t>
  </si>
  <si>
    <t>http://openbudget.gfu.ru/budget/law/</t>
  </si>
  <si>
    <t>http://www.ofukem.ru/budget/regional-budget-2018-2020/</t>
  </si>
  <si>
    <t>http://mfnso.nso.ru/page/2755</t>
  </si>
  <si>
    <t>http://mf.omskportal.ru/ru/RegionalPublicAuthorities/executivelist/MF/otkrbudg/zakonoblbudg/2018-2020/1.html</t>
  </si>
  <si>
    <t>https://minfin.sakha.gov.ru/zakony-o-bjudzhete/2018-2020</t>
  </si>
  <si>
    <t>https://www.kamgov.ru/minfin/budzet-2018</t>
  </si>
  <si>
    <t>http://openbudget.kamgov.ru/Dashboard#/plan/plan/indicators</t>
  </si>
  <si>
    <t>http://primorsky.ru/authorities/executive-agencies/departments/finance/laws.php</t>
  </si>
  <si>
    <t>http://ebudget.primorsky.ru/Menu/Page/348</t>
  </si>
  <si>
    <t>https://minfin.khabkrai.ru/portal/Show/Category/34?ItemId=227</t>
  </si>
  <si>
    <t>http://www.fin.amurobl.ru/normativnye-dokumenty.php?SECTION_ID=96</t>
  </si>
  <si>
    <t>http://iis.minfin.49gov.ru/ebudget/Menu/Page/84</t>
  </si>
  <si>
    <t>Не структурирован, графический формат: https://mgpr.49gov.ru/documents/one/index.php?id=20321</t>
  </si>
  <si>
    <t>https://openbudget.sakhminfin.ru/Menu/Page/523</t>
  </si>
  <si>
    <t>http://www.eao.ru/isp-vlast/finansovoe-upravlenie-pravitelstva/byudzhet/?sphrase_id=21692</t>
  </si>
  <si>
    <t>http://chaogov.ru/otkrytyy-byudzhet/zakon-o-byudzhete.php</t>
  </si>
  <si>
    <t>http://acts.findep.org/acts.html</t>
  </si>
  <si>
    <t>Не обнаружено: http://www.minfin34.ru/documents/</t>
  </si>
  <si>
    <t>Не обнаружено: http://minfin.donland.ru:8088/</t>
  </si>
  <si>
    <t>Не обнаружено http://portal.minfinrd.ru/Menu/Page/115</t>
  </si>
  <si>
    <t>http://ufin48.ru/Menu/Page/4</t>
  </si>
  <si>
    <t>Не обнаружено: http://adm.vintech.ru:8096/ebudget/Menu/Page/36</t>
  </si>
  <si>
    <t>Не обнаружено: http://feaweb.yamalfin.ru/bdg/zakon-o-byudzhete/prioritetnye-napravleniya-byudzhetnoj-politiki-yanao</t>
  </si>
  <si>
    <t>Не обнаружено: http://www.open.minfin-altai.ru/open-budget/zakony.html</t>
  </si>
  <si>
    <t>http://budget.govrb.ru/ebudget/Show/Category/15?ItemId=233&amp;headingId=</t>
  </si>
  <si>
    <t>http://budget.omsk.ifinmon.ru/napravleniya/o-byudzhete/dokumenty/zakon-ob-oblastnom-byudzhete/2018</t>
  </si>
  <si>
    <t>Не обнаружено: http://budget.sakha.gov.ru/ebudget/Menu/Page/260</t>
  </si>
  <si>
    <t>Не обнаружено: http://beta.mf.mosreg.ru/</t>
  </si>
  <si>
    <t>Не обнаружено: https://www.mos.ru/findep/</t>
  </si>
  <si>
    <t>Не обнаружено: http://sakhminfin.ru/index.php/component/search/?searchword=%D0%B7%D0%B0%D0%BA%D0%BE%D0%BD%20%D0%BE%20%D0%B1%D1%8E%D0%B4%D0%B6%D0%B5%D1%82%D0%B5&amp;amp;searchphrase=all&amp;amp;Itemid=435</t>
  </si>
  <si>
    <t>http://budget.orb.ru/bs/npa</t>
  </si>
  <si>
    <t>Не обнаружено: http://budget.minfin-samara.ru/dokumenty/zakon-o-byudzhete-samarskoj-oblasti/2017-god/</t>
  </si>
  <si>
    <t>Переход на специализированный портал: https://minfin.tularegion.ru/</t>
  </si>
  <si>
    <t xml:space="preserve">Дата подписания закона </t>
  </si>
  <si>
    <t>101-З</t>
  </si>
  <si>
    <t>124-ОЗ</t>
  </si>
  <si>
    <t>187-ОЗ</t>
  </si>
  <si>
    <t>96-ОЗ</t>
  </si>
  <si>
    <t>278-ОЗ</t>
  </si>
  <si>
    <t>325-6-ЗКО</t>
  </si>
  <si>
    <t>93-ЗКО</t>
  </si>
  <si>
    <t>130-ОЗ </t>
  </si>
  <si>
    <t>106-ОЗ</t>
  </si>
  <si>
    <t>145-з</t>
  </si>
  <si>
    <t>6, 8</t>
  </si>
  <si>
    <t>187-З</t>
  </si>
  <si>
    <t>85-ЗО </t>
  </si>
  <si>
    <t>98-ЗТО</t>
  </si>
  <si>
    <t>65-з</t>
  </si>
  <si>
    <t>2177-ОЗ</t>
  </si>
  <si>
    <t>2205-ЗРК</t>
  </si>
  <si>
    <t>85-РЗ</t>
  </si>
  <si>
    <t>581-40-ОЗ</t>
  </si>
  <si>
    <t>4261-ОЗ </t>
  </si>
  <si>
    <t>1, 2</t>
  </si>
  <si>
    <t>82-оз</t>
  </si>
  <si>
    <t>2218-01-ЗМО</t>
  </si>
  <si>
    <t>210-ОЗ</t>
  </si>
  <si>
    <t>1830-ОЗ</t>
  </si>
  <si>
    <t>801-131</t>
  </si>
  <si>
    <t>354-оз</t>
  </si>
  <si>
    <t> 267-V-З </t>
  </si>
  <si>
    <t>447-ЗРК/2017</t>
  </si>
  <si>
    <t>3722-КЗ</t>
  </si>
  <si>
    <t>89/2017-ОЗ</t>
  </si>
  <si>
    <t>124-ОД</t>
  </si>
  <si>
    <t>1303-ЗС</t>
  </si>
  <si>
    <t>393-ЗС</t>
  </si>
  <si>
    <t>66-РЗ</t>
  </si>
  <si>
    <t>50-РЗ </t>
  </si>
  <si>
    <t>69-РЗ </t>
  </si>
  <si>
    <t>54-РЗ</t>
  </si>
  <si>
    <t>136-кз</t>
  </si>
  <si>
    <t>549-з</t>
  </si>
  <si>
    <t>53-З</t>
  </si>
  <si>
    <t>107-З</t>
  </si>
  <si>
    <t>85-ЗРТ</t>
  </si>
  <si>
    <t>76-РЗ</t>
  </si>
  <si>
    <t>152-ПК</t>
  </si>
  <si>
    <t>122-ЗО </t>
  </si>
  <si>
    <t>173-З </t>
  </si>
  <si>
    <t>47/181-VI-ОЗ</t>
  </si>
  <si>
    <t>3132-ЗПО</t>
  </si>
  <si>
    <t>3, 4</t>
  </si>
  <si>
    <t>116-ГД</t>
  </si>
  <si>
    <t>156-ЗО</t>
  </si>
  <si>
    <t>115-СЗО</t>
  </si>
  <si>
    <t>121-ОЗ</t>
  </si>
  <si>
    <t>636-ЗО</t>
  </si>
  <si>
    <t>75-оз</t>
  </si>
  <si>
    <t> 85-ЗАО</t>
  </si>
  <si>
    <t>62-РЗ</t>
  </si>
  <si>
    <t>2796-V </t>
  </si>
  <si>
    <t>10, 12</t>
  </si>
  <si>
    <t>338-ЗРТ</t>
  </si>
  <si>
    <t>104-ЗРХ</t>
  </si>
  <si>
    <t>92-ЗС</t>
  </si>
  <si>
    <t>1544-ЗЗК</t>
  </si>
  <si>
    <t>4-1155 </t>
  </si>
  <si>
    <t>98-ОЗ</t>
  </si>
  <si>
    <t>102-ОЗ </t>
  </si>
  <si>
    <t>234-ОЗ</t>
  </si>
  <si>
    <t>2034-ОЗ</t>
  </si>
  <si>
    <t>5, 6</t>
  </si>
  <si>
    <t>156-ОЗ </t>
  </si>
  <si>
    <t>1925-З N 1429-V</t>
  </si>
  <si>
    <t>160 </t>
  </si>
  <si>
    <t>218-КЗ</t>
  </si>
  <si>
    <t>303 </t>
  </si>
  <si>
    <t>158-ОЗ</t>
  </si>
  <si>
    <t>2238-ОЗ</t>
  </si>
  <si>
    <t>115-ЗО</t>
  </si>
  <si>
    <t>181-ОЗ</t>
  </si>
  <si>
    <t>87-ОЗ</t>
  </si>
  <si>
    <t>33-37</t>
  </si>
  <si>
    <t>19-23</t>
  </si>
  <si>
    <t>Комментарий</t>
  </si>
  <si>
    <t>11-13</t>
  </si>
  <si>
    <t>14-19</t>
  </si>
  <si>
    <t>6-8</t>
  </si>
  <si>
    <t>22-25</t>
  </si>
  <si>
    <t>13-18</t>
  </si>
  <si>
    <t>20-24</t>
  </si>
  <si>
    <t>18-20</t>
  </si>
  <si>
    <t>18-23</t>
  </si>
  <si>
    <t>15-17</t>
  </si>
  <si>
    <t>15, 18</t>
  </si>
  <si>
    <t>16, 18, 20</t>
  </si>
  <si>
    <t>16-18</t>
  </si>
  <si>
    <t>17-20</t>
  </si>
  <si>
    <t>21, 23, 25-27</t>
  </si>
  <si>
    <t>7, 17</t>
  </si>
  <si>
    <t>5, 10</t>
  </si>
  <si>
    <t>11, 12, 12.1, 12.2</t>
  </si>
  <si>
    <t>14-16</t>
  </si>
  <si>
    <t>16-19</t>
  </si>
  <si>
    <t>19-20</t>
  </si>
  <si>
    <t>15, 17, 19</t>
  </si>
  <si>
    <t>22, 24, 26</t>
  </si>
  <si>
    <t>12-35</t>
  </si>
  <si>
    <t>14, 15, 17-45</t>
  </si>
  <si>
    <t xml:space="preserve">11, 13 </t>
  </si>
  <si>
    <t>11-15</t>
  </si>
  <si>
    <t>25, 27, 29</t>
  </si>
  <si>
    <t>12-18</t>
  </si>
  <si>
    <t>15-16, 18, 20, 22, 28</t>
  </si>
  <si>
    <t>10-60</t>
  </si>
  <si>
    <t>16-18, 20</t>
  </si>
  <si>
    <t>15-20</t>
  </si>
  <si>
    <t>10-15</t>
  </si>
  <si>
    <t>16-38</t>
  </si>
  <si>
    <t>9, 11-16</t>
  </si>
  <si>
    <t>14, 16, 18, 20, 22</t>
  </si>
  <si>
    <t>13-14, 16-19</t>
  </si>
  <si>
    <t>18-23, 25</t>
  </si>
  <si>
    <t>для общего объема субсидий</t>
  </si>
  <si>
    <t>для распределенных субсидий</t>
  </si>
  <si>
    <t>не структурирован: http://budget.karelia.ru/byudzhet/dokumenty/2018</t>
  </si>
  <si>
    <t>не структурирован: http://budget.lenobl.ru/new/documents/?page=0&amp;sortOrder=&amp;type=&amp;sortName=&amp;sortDate=</t>
  </si>
  <si>
    <t>В файловом архиве закон назван "проектом".</t>
  </si>
  <si>
    <t>после 14.02.2018</t>
  </si>
  <si>
    <t>http://www.minfintuva.ru/otkrytyj-byudzhet/zakony-o-respublikanskom-byudzhete/</t>
  </si>
  <si>
    <t>http://минфин.забайкальскийкрай.рф/byudjet/</t>
  </si>
  <si>
    <t>http://openbudget.mfnso.ru/formirovanie-budgeta/zakon-o-byudzhete-i-proekt-zakona-o-byudzhete/2018-zakonbudget/zakon-ob-oblastnom-byudzhete-2018-god</t>
  </si>
  <si>
    <t xml:space="preserve">Республика Ингушетия </t>
  </si>
  <si>
    <t>Документы и материалы по одной теме разного содержания (представления) дублируются в разных разделах сайта.</t>
  </si>
  <si>
    <t xml:space="preserve">Мониторинг и оценка показателя 1.1 проведена в период с 1 февраля по 25 апреля 2018 г. </t>
  </si>
  <si>
    <t>Детализация по налоговым и неналоговым доходам</t>
  </si>
  <si>
    <t>Номер приложения</t>
  </si>
  <si>
    <t xml:space="preserve">Комментарий </t>
  </si>
  <si>
    <t>статья 13</t>
  </si>
  <si>
    <t>приложение 21</t>
  </si>
  <si>
    <t>приложение 8</t>
  </si>
  <si>
    <t>приложение 13</t>
  </si>
  <si>
    <t>приложение 12</t>
  </si>
  <si>
    <t>приложение 17</t>
  </si>
  <si>
    <t>приложение 9</t>
  </si>
  <si>
    <t>приложение 19</t>
  </si>
  <si>
    <t>приложение 10</t>
  </si>
  <si>
    <t>приложение 14</t>
  </si>
  <si>
    <t>приложение 11</t>
  </si>
  <si>
    <t>приложение 18</t>
  </si>
  <si>
    <t>приложение 23</t>
  </si>
  <si>
    <t>приложение 25</t>
  </si>
  <si>
    <t>приложение 6</t>
  </si>
  <si>
    <t>приложение 16</t>
  </si>
  <si>
    <t>приложение 3</t>
  </si>
  <si>
    <t>статья 7</t>
  </si>
  <si>
    <t>статья 21</t>
  </si>
  <si>
    <t>статья 18</t>
  </si>
  <si>
    <t>Номер статьи</t>
  </si>
  <si>
    <t>расчет по ВР 520</t>
  </si>
  <si>
    <t>оценка по ВР 500</t>
  </si>
  <si>
    <t>8, 10</t>
  </si>
  <si>
    <t>Способ получения сведений об общем объеме субсидий местным бюджетам</t>
  </si>
  <si>
    <t>нет</t>
  </si>
  <si>
    <t>приложение 4</t>
  </si>
  <si>
    <t>статья 8</t>
  </si>
  <si>
    <t>статья 16</t>
  </si>
  <si>
    <t>приложение 15</t>
  </si>
  <si>
    <t>приложение 22</t>
  </si>
  <si>
    <t>23-25</t>
  </si>
  <si>
    <t>указано в законе</t>
  </si>
  <si>
    <t>приложение 11, 2</t>
  </si>
  <si>
    <t>Не обнаружено: http://open.findep.org/</t>
  </si>
  <si>
    <t>статья 9</t>
  </si>
  <si>
    <t>приложение 12.1</t>
  </si>
  <si>
    <t>приложение 27</t>
  </si>
  <si>
    <t>приложение 30</t>
  </si>
  <si>
    <t>приложение 20</t>
  </si>
  <si>
    <t>статья 36</t>
  </si>
  <si>
    <t>приложения 32-34</t>
  </si>
  <si>
    <t>приложение 7</t>
  </si>
  <si>
    <t>приложения 13, 14</t>
  </si>
  <si>
    <t>приложение 34-45</t>
  </si>
  <si>
    <t>статья 6</t>
  </si>
  <si>
    <t>приложение 24</t>
  </si>
  <si>
    <t>приложения 44-47</t>
  </si>
  <si>
    <t>приложения 12-21</t>
  </si>
  <si>
    <t>приложение 5</t>
  </si>
  <si>
    <t>приложения 32-36</t>
  </si>
  <si>
    <t>статья 10</t>
  </si>
  <si>
    <t>статья 14</t>
  </si>
  <si>
    <t>8-10</t>
  </si>
  <si>
    <t>8-9</t>
  </si>
  <si>
    <t>6-7</t>
  </si>
  <si>
    <t>- *</t>
  </si>
  <si>
    <t>6 (таблицак 1.1)</t>
  </si>
  <si>
    <t>Оценка общего объема субсидий затруднена.</t>
  </si>
  <si>
    <t>Субсидии не предусмотрены</t>
  </si>
  <si>
    <t>по ведомственной структуре</t>
  </si>
  <si>
    <t>Субсидии не предусмотрены, город федерального значения</t>
  </si>
  <si>
    <t>11, 14, 16</t>
  </si>
  <si>
    <t>статья 22</t>
  </si>
  <si>
    <t>Только распределенные</t>
  </si>
  <si>
    <t>Применен понижающий коэффициент за затрудненный поиск, так как распределение субсидий представлено только в ведомственной структуре расходов; дополнительно вводит в заблуждение п.8 ст.7</t>
  </si>
  <si>
    <t>Применен понижающий коэффициент за затрудненный поиск, так как в приложении 11 нет детализации по конкретным видам субсидий, представлено только в ведомственной структуре (приложение 2).</t>
  </si>
  <si>
    <t>приложения 18, 28</t>
  </si>
  <si>
    <t>21, 22</t>
  </si>
  <si>
    <t>приложения 21, 23</t>
  </si>
  <si>
    <t>приложения 28, 40</t>
  </si>
  <si>
    <t>расчет по ВР 521,522</t>
  </si>
  <si>
    <t>оценка невозможна</t>
  </si>
  <si>
    <t>8-10, 12-47</t>
  </si>
  <si>
    <t>8, 16</t>
  </si>
  <si>
    <t>приложения 13,14</t>
  </si>
  <si>
    <t>Расчет показателя невозможен. Распределение субсидий, представленное в Приложении 13,  не учтено при оценке показателя, так как субсидии не детализированы по конкретным видам.</t>
  </si>
  <si>
    <t>Нет (частично)</t>
  </si>
  <si>
    <t>2, 22</t>
  </si>
  <si>
    <t>214/2017-ОЗ</t>
  </si>
  <si>
    <t>Закон не содержит номера и даты принятия.</t>
  </si>
  <si>
    <t>Размещен по истечении двух месяцев после подписания (после 14.02.2018).</t>
  </si>
  <si>
    <t>Со структурой (содержанием) документ размещен после установленного срока (после 12.02.2018).</t>
  </si>
  <si>
    <t>Учтена версия на специализированном портале; на сайте финоргана наименования указаны частично.</t>
  </si>
  <si>
    <t>Учтен закон, размещенный на специализированном портале.ж</t>
  </si>
  <si>
    <t>Учтен закон, размещенный на специализированном портале.</t>
  </si>
  <si>
    <t>Документы и материалы аналогичного содержания, но за разные временные периоды размещаются в разных разделах сайта.</t>
  </si>
  <si>
    <t>Размещен после 07.02.2018 г.</t>
  </si>
  <si>
    <t>Распределение субсидий на софинансирование вопросов местного значения не учтено при оценке показателя, так как субсидии не детализированы по конкретным видам.</t>
  </si>
  <si>
    <t>Распределение субсидий на софинансирование расходных обязательств, возникающих при выполнении полномочий органов ОМС по вопросам местного значения (904326 тыс. руб.) не учтено при оценке показателя, так как они не детализированы по конкретным видам.</t>
  </si>
  <si>
    <t>Распределение субсидий частично представлено в приложении, частично - в статье.</t>
  </si>
  <si>
    <t>21, 23, 25, 27</t>
  </si>
  <si>
    <r>
      <t xml:space="preserve">Дата проведения оценки: </t>
    </r>
    <r>
      <rPr>
        <sz val="9"/>
        <color indexed="8"/>
        <rFont val="Times New Roman"/>
        <family val="1"/>
      </rPr>
      <t>в период с 1 февраля по 24 мая 2018 года.</t>
    </r>
  </si>
  <si>
    <t>Мониторинг и оценка показателей раздела проведены в период с 1 февраля по 24 мая 2018 года.</t>
  </si>
  <si>
    <t>Для оценки показателей раздела используется первоначально принятый закон субъекта Российской Федерации о бюджете на 2018 год и на плановый период 2019 и 2020 годов. Иные документы и материалы в целях оценки показателей раздела не учитываются.</t>
  </si>
  <si>
    <t xml:space="preserve">В целях оценки показателя учитывается размещение закона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оценка показателя принимает значение 0 баллов. </t>
  </si>
  <si>
    <t>В случае размещения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</si>
  <si>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 В случае если указанное требование не выполняется, к оценке показателя применяется понижающий коэффициент в связи с поздними сроками размещения бюджетных данных. Для того, чтобы считаться общедоступным, закон о бюджете должен быть размещен на сайте, предназначенном для размещения бюджетных данных, не позднее двух месяцев с даты его подписания. В случае если указанное требование не выполняется, оценка показателя принимает значение 0 баллов.</t>
  </si>
  <si>
    <t>Содержатся ли в составе закона о бюджете сведения об общем объеме субсидий, общем объеме субвенций и общем объеме иных межбюджетных трансфертов, предусмотренных местным бюджетам на 2018 год?</t>
  </si>
  <si>
    <t>В целях оценки показателя учитываются сведения, содержащиеся в текстовой части закона о бюджете и (или) в приложении (приложениях) к закону о бюджете, которые непосредственно указывают общий объем субсидий, общий объем субвенций и общий объем иных межбюджетных трансфертов, предусмотренных местным бюджетам на 2018 год.</t>
  </si>
  <si>
    <t>Проведение расчетов с использованием видов расходов классификации расходов бюджетов в целях оценки показателя не осуществляется.</t>
  </si>
  <si>
    <t>Да, содержатся</t>
  </si>
  <si>
    <t xml:space="preserve">Нет, не содержатся </t>
  </si>
  <si>
    <t xml:space="preserve">В целях оценки показателя учитываются субсидии, распределение которых по муниципальным образованиям утверждено законом о бюджете. Сводные данные о распределении субсидий по муниципальным образованиям без детализации по их конкретным видам в целях оценки показателя не учитываются. </t>
  </si>
  <si>
    <t>В целях определения общего объема субсидий местным бюджетам на 2018 год используются следующие способы (последовательность указана в порядке приоритетности):</t>
  </si>
  <si>
    <t>В случае, если для определения общего объема субсидий используются варианты 2 или 3, применяется понижающий коэффициент, используемый в связи с затрудненным поиском бюджетных данных. В случае, если для определения общего объема субсидий используется вариант 3 и наименования целевых статей не позволяют определить форму межбюджетного трансферта, оценка показателя принимает значение 0 баллов по причине невозможности расчета показателя.</t>
  </si>
  <si>
    <t>В случае если законом о бюджете субъекта РФ (за исключением городов федерального значения) субсидии местным бюджетам на 2018 год не предусмотрены, для соответствующего субъекта РФ оценка показателя принимает значение 0 баллов. В случае если законом о бюджете города федерального значения субсидии местным бюджетам на 2018 год не предусмотрены, для соответствующего субъекта РФ оценка показателя не осуществляется, производится корректировка максимального количества баллов.</t>
  </si>
  <si>
    <t>Раздел 1.    Первоначально утвержденный бюджет</t>
  </si>
  <si>
    <t>Примечание. * Явление отсутствует, по субъекту Российской Федерации произведена корректировка максимального количества баллов.</t>
  </si>
  <si>
    <t>1.4 Содержатся ли в составе закона о бюджете сведения об общем объеме субсидий, общем объеме субвенций и общем объеме иных межбюджетных трансфертов, предусмотренных местным бюджетам на 2018 год?</t>
  </si>
  <si>
    <t>Исходные данные и оценка показателя "1.4 Содержатся ли в составе закона о бюджете сведения об общем объеме субсидий, общем объеме субвенций и общем объеме иных межбюджетных трансфертов, предусмотренных местным бюджетам на 2018 год?"</t>
  </si>
  <si>
    <t>http://bks.pskov.ru/ebudget/Show/Category/10?ItemId=257</t>
  </si>
  <si>
    <t>http://finance.pskov.ru/ob-upravlenii/byudzhet</t>
  </si>
  <si>
    <t>По ссылке закон не доступен, осуществляется переход в раздел "Новости".</t>
  </si>
  <si>
    <t>Размещен по истечении двух месяцев после подписания (после 25.04.2018 г.).</t>
  </si>
  <si>
    <t xml:space="preserve">К1 поиск           </t>
  </si>
  <si>
    <r>
      <t xml:space="preserve">Рейтинг субъектов Российской Федерации за 2018 год по разделу 1 "Первоначально утвержденный бюджет" </t>
    </r>
    <r>
      <rPr>
        <sz val="9"/>
        <color indexed="8"/>
        <rFont val="Times New Roman"/>
        <family val="1"/>
      </rPr>
      <t>(группировка по набранному количеству баллов)</t>
    </r>
  </si>
  <si>
    <t>Владимирская область *</t>
  </si>
  <si>
    <t>Вологодская область *</t>
  </si>
  <si>
    <t>Оренбургская область *</t>
  </si>
  <si>
    <t>19, 21, 23, 25, 27, 29</t>
  </si>
  <si>
    <t>Примечание. * Оценка показателя уточнена.</t>
  </si>
  <si>
    <t>Республика Башкортостан *</t>
  </si>
  <si>
    <t>г.Севастополь **</t>
  </si>
  <si>
    <t>* Оценка показателей уточнена.</t>
  </si>
  <si>
    <t>** Явление отсутствует, по субъекту Российской Федерации произведена корректировка максимального количества баллов.</t>
  </si>
  <si>
    <t>Примечания.</t>
  </si>
  <si>
    <t xml:space="preserve">Расчет показателя невозможен. </t>
  </si>
  <si>
    <r>
      <t xml:space="preserve">1)         </t>
    </r>
    <r>
      <rPr>
        <sz val="9"/>
        <color indexed="8"/>
        <rFont val="Times New Roman"/>
        <family val="1"/>
      </rPr>
      <t>используются сведения об общем объеме субсидий местным бюджетам на 2018 год, непосредственно содержащиеся в текстовой части закона о бюджете и (или) приложении к нему;</t>
    </r>
  </si>
  <si>
    <r>
      <t xml:space="preserve">2)         </t>
    </r>
    <r>
      <rPr>
        <sz val="9"/>
        <color indexed="8"/>
        <rFont val="Times New Roman"/>
        <family val="1"/>
      </rPr>
      <t>осуществляется расчет по ведомственной структуре расходов с использованием вида расходов 520 или 521 и 522;</t>
    </r>
  </si>
  <si>
    <r>
      <t xml:space="preserve">3)         </t>
    </r>
    <r>
      <rPr>
        <sz val="9"/>
        <color indexed="8"/>
        <rFont val="Times New Roman"/>
        <family val="1"/>
      </rPr>
      <t xml:space="preserve">осуществляется расчет по ведомственной структуре расходов с использованием вида расходов 500 и наименований соответствующих целевых статей.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</si>
</sst>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d/mm/yy;@"/>
    <numFmt numFmtId="175" formatCode="_-* #,##0.0_р_._-;\-* #,##0.0_р_._-;_-* &quot;-&quot;?_р_._-;_-@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 &quot;₽&quot;"/>
    <numFmt numFmtId="182" formatCode="mmm/yyyy"/>
  </numFmts>
  <fonts count="70">
    <font>
      <sz val="11"/>
      <color theme="1"/>
      <name val="Calibri"/>
      <family val="2"/>
    </font>
    <font>
      <sz val="11"/>
      <color indexed="8"/>
      <name val="Calibri"/>
      <family val="2"/>
    </font>
    <font>
      <sz val="9"/>
      <name val="Times New Roman"/>
      <family val="1"/>
    </font>
    <font>
      <i/>
      <sz val="9"/>
      <name val="Times New Roman"/>
      <family val="1"/>
    </font>
    <font>
      <b/>
      <i/>
      <sz val="9"/>
      <name val="Times New Roman"/>
      <family val="1"/>
    </font>
    <font>
      <b/>
      <sz val="9"/>
      <name val="Times New Roman"/>
      <family val="1"/>
    </font>
    <font>
      <sz val="9"/>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8"/>
      <name val="Calibri"/>
      <family val="2"/>
    </font>
    <font>
      <b/>
      <sz val="8"/>
      <color indexed="8"/>
      <name val="Calibri"/>
      <family val="2"/>
    </font>
    <font>
      <b/>
      <sz val="10"/>
      <color indexed="8"/>
      <name val="Times New Roman"/>
      <family val="1"/>
    </font>
    <font>
      <sz val="10"/>
      <color indexed="8"/>
      <name val="Calibri"/>
      <family val="2"/>
    </font>
    <font>
      <i/>
      <sz val="9"/>
      <color indexed="8"/>
      <name val="Times New Roman"/>
      <family val="1"/>
    </font>
    <font>
      <sz val="11"/>
      <name val="Calibri"/>
      <family val="2"/>
    </font>
    <font>
      <sz val="8"/>
      <name val="Calibri"/>
      <family val="2"/>
    </font>
    <font>
      <sz val="9"/>
      <color indexed="60"/>
      <name val="Times New Roman"/>
      <family val="1"/>
    </font>
    <font>
      <sz val="9"/>
      <color indexed="63"/>
      <name val="Times New Roman"/>
      <family val="1"/>
    </font>
    <font>
      <b/>
      <sz val="9"/>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Times New Roman"/>
      <family val="1"/>
    </font>
    <font>
      <sz val="8"/>
      <color theme="1"/>
      <name val="Calibri"/>
      <family val="2"/>
    </font>
    <font>
      <b/>
      <sz val="8"/>
      <color theme="1"/>
      <name val="Calibri"/>
      <family val="2"/>
    </font>
    <font>
      <sz val="11"/>
      <color rgb="FFC00000"/>
      <name val="Calibri"/>
      <family val="2"/>
    </font>
    <font>
      <b/>
      <sz val="10"/>
      <color theme="1"/>
      <name val="Times New Roman"/>
      <family val="1"/>
    </font>
    <font>
      <sz val="10"/>
      <color theme="1"/>
      <name val="Calibri"/>
      <family val="2"/>
    </font>
    <font>
      <sz val="9"/>
      <color theme="1"/>
      <name val="Times New Roman"/>
      <family val="1"/>
    </font>
    <font>
      <i/>
      <sz val="9"/>
      <color theme="1"/>
      <name val="Times New Roman"/>
      <family val="1"/>
    </font>
    <font>
      <sz val="9"/>
      <color rgb="FFC00000"/>
      <name val="Times New Roman"/>
      <family val="1"/>
    </font>
    <font>
      <sz val="9"/>
      <color rgb="FF22272F"/>
      <name val="Times New Roman"/>
      <family val="1"/>
    </font>
    <font>
      <b/>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style="thin">
        <color rgb="FFA6A6A6"/>
      </bottom>
    </border>
    <border>
      <left style="thin">
        <color rgb="FFA6A6A6"/>
      </left>
      <right style="thin">
        <color rgb="FFA6A6A6"/>
      </right>
      <top/>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27">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4" fontId="59" fillId="0" borderId="0" xfId="0" applyNumberFormat="1" applyFont="1" applyAlignment="1">
      <alignment/>
    </xf>
    <xf numFmtId="0" fontId="60" fillId="0" borderId="0" xfId="0" applyFont="1" applyAlignment="1">
      <alignment/>
    </xf>
    <xf numFmtId="4" fontId="60" fillId="0" borderId="0" xfId="0" applyNumberFormat="1" applyFont="1" applyAlignment="1">
      <alignment/>
    </xf>
    <xf numFmtId="0" fontId="61" fillId="0" borderId="0" xfId="0" applyFont="1" applyAlignment="1">
      <alignment/>
    </xf>
    <xf numFmtId="0" fontId="62" fillId="0" borderId="0" xfId="0" applyFont="1" applyBorder="1" applyAlignment="1">
      <alignment horizontal="center" vertical="center"/>
    </xf>
    <xf numFmtId="0" fontId="0" fillId="33" borderId="0" xfId="0" applyFill="1" applyAlignment="1">
      <alignment/>
    </xf>
    <xf numFmtId="0" fontId="61" fillId="0" borderId="0" xfId="0" applyFont="1" applyAlignment="1">
      <alignment/>
    </xf>
    <xf numFmtId="0" fontId="0" fillId="0" borderId="0" xfId="0" applyAlignment="1">
      <alignment/>
    </xf>
    <xf numFmtId="0" fontId="55" fillId="0" borderId="0" xfId="0" applyFont="1" applyAlignment="1">
      <alignment/>
    </xf>
    <xf numFmtId="0" fontId="0" fillId="0" borderId="0" xfId="0" applyFill="1" applyAlignment="1">
      <alignment/>
    </xf>
    <xf numFmtId="0" fontId="61" fillId="0" borderId="0" xfId="0" applyFont="1" applyFill="1" applyAlignment="1">
      <alignment/>
    </xf>
    <xf numFmtId="2" fontId="0" fillId="0" borderId="0" xfId="0" applyNumberFormat="1" applyAlignment="1">
      <alignment/>
    </xf>
    <xf numFmtId="49" fontId="0" fillId="0" borderId="0" xfId="0" applyNumberFormat="1" applyAlignment="1">
      <alignment/>
    </xf>
    <xf numFmtId="0" fontId="59" fillId="0" borderId="0" xfId="0" applyFont="1" applyAlignment="1">
      <alignment wrapText="1"/>
    </xf>
    <xf numFmtId="4" fontId="59" fillId="0" borderId="0" xfId="0" applyNumberFormat="1" applyFont="1" applyAlignment="1">
      <alignment wrapText="1"/>
    </xf>
    <xf numFmtId="0" fontId="59" fillId="0" borderId="0" xfId="0" applyFont="1" applyAlignment="1">
      <alignment horizontal="center"/>
    </xf>
    <xf numFmtId="0" fontId="60" fillId="0" borderId="0" xfId="0" applyFont="1" applyAlignment="1">
      <alignment horizontal="center"/>
    </xf>
    <xf numFmtId="4" fontId="60" fillId="0" borderId="0" xfId="0" applyNumberFormat="1" applyFont="1" applyAlignment="1">
      <alignment horizontal="center"/>
    </xf>
    <xf numFmtId="0" fontId="59" fillId="33" borderId="0" xfId="0" applyFont="1" applyFill="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ill="1" applyAlignment="1">
      <alignment/>
    </xf>
    <xf numFmtId="0" fontId="61" fillId="0" borderId="0" xfId="0" applyFont="1" applyAlignment="1">
      <alignment/>
    </xf>
    <xf numFmtId="0" fontId="0" fillId="0" borderId="0" xfId="0" applyAlignment="1">
      <alignment/>
    </xf>
    <xf numFmtId="0" fontId="55" fillId="0" borderId="0" xfId="0" applyFont="1" applyAlignment="1">
      <alignment/>
    </xf>
    <xf numFmtId="0" fontId="64" fillId="0" borderId="0" xfId="0" applyFont="1" applyAlignment="1">
      <alignment horizontal="left" vertical="center"/>
    </xf>
    <xf numFmtId="0" fontId="5" fillId="0" borderId="0" xfId="0" applyFont="1" applyBorder="1" applyAlignment="1">
      <alignment horizontal="left" vertical="center"/>
    </xf>
    <xf numFmtId="49"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5" fillId="0" borderId="10" xfId="0" applyFont="1" applyBorder="1" applyAlignment="1">
      <alignment horizontal="center" vertical="center"/>
    </xf>
    <xf numFmtId="173" fontId="2" fillId="0" borderId="10" xfId="54" applyNumberFormat="1" applyFont="1" applyFill="1" applyBorder="1" applyAlignment="1">
      <alignment horizontal="center" vertical="center"/>
      <protection/>
    </xf>
    <xf numFmtId="0" fontId="55" fillId="33" borderId="0" xfId="0" applyFont="1" applyFill="1" applyAlignment="1">
      <alignment/>
    </xf>
    <xf numFmtId="0" fontId="0" fillId="33" borderId="0" xfId="0" applyFill="1" applyAlignment="1">
      <alignment/>
    </xf>
    <xf numFmtId="0" fontId="61" fillId="33" borderId="0" xfId="0" applyFont="1" applyFill="1" applyAlignment="1">
      <alignment/>
    </xf>
    <xf numFmtId="0" fontId="0" fillId="0" borderId="0" xfId="0" applyAlignment="1">
      <alignment/>
    </xf>
    <xf numFmtId="0" fontId="55" fillId="33" borderId="0" xfId="0" applyFont="1" applyFill="1" applyAlignment="1">
      <alignment/>
    </xf>
    <xf numFmtId="0" fontId="55" fillId="33" borderId="0" xfId="0" applyFont="1" applyFill="1" applyBorder="1" applyAlignment="1">
      <alignment/>
    </xf>
    <xf numFmtId="0" fontId="61" fillId="33" borderId="0" xfId="0" applyFont="1" applyFill="1" applyAlignment="1">
      <alignment/>
    </xf>
    <xf numFmtId="0" fontId="58" fillId="0" borderId="0" xfId="0" applyFont="1" applyAlignment="1">
      <alignment horizontal="center"/>
    </xf>
    <xf numFmtId="172" fontId="33" fillId="0" borderId="0" xfId="0" applyNumberFormat="1" applyFont="1" applyAlignment="1">
      <alignment horizontal="center"/>
    </xf>
    <xf numFmtId="0" fontId="3" fillId="0" borderId="11" xfId="0" applyFont="1" applyFill="1" applyBorder="1" applyAlignment="1">
      <alignment horizontal="center" vertical="center" wrapText="1"/>
    </xf>
    <xf numFmtId="0" fontId="2" fillId="0" borderId="10" xfId="0" applyFont="1" applyFill="1" applyBorder="1" applyAlignment="1">
      <alignment vertical="center" wrapText="1"/>
    </xf>
    <xf numFmtId="1" fontId="5" fillId="0" borderId="10" xfId="0" applyNumberFormat="1"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172" fontId="33" fillId="0" borderId="0" xfId="0" applyNumberFormat="1" applyFont="1" applyFill="1" applyAlignment="1">
      <alignment horizontal="center"/>
    </xf>
    <xf numFmtId="0" fontId="55" fillId="0" borderId="0" xfId="0" applyFont="1" applyFill="1" applyAlignment="1">
      <alignment/>
    </xf>
    <xf numFmtId="0" fontId="3" fillId="33"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33" borderId="11" xfId="0" applyFont="1" applyFill="1" applyBorder="1" applyAlignment="1">
      <alignment horizontal="center" vertical="center"/>
    </xf>
    <xf numFmtId="14" fontId="2" fillId="33" borderId="11" xfId="0" applyNumberFormat="1" applyFont="1" applyFill="1" applyBorder="1" applyAlignment="1">
      <alignment horizontal="center" vertical="center"/>
    </xf>
    <xf numFmtId="0" fontId="33" fillId="0" borderId="0" xfId="0" applyFont="1" applyFill="1" applyAlignment="1">
      <alignment/>
    </xf>
    <xf numFmtId="0" fontId="2" fillId="0" borderId="11" xfId="0" applyFont="1" applyFill="1" applyBorder="1" applyAlignment="1">
      <alignment vertical="center"/>
    </xf>
    <xf numFmtId="0" fontId="2" fillId="33" borderId="11" xfId="0" applyFont="1" applyFill="1" applyBorder="1" applyAlignment="1">
      <alignment vertical="center"/>
    </xf>
    <xf numFmtId="0" fontId="2" fillId="0" borderId="11" xfId="0" applyFont="1" applyFill="1" applyBorder="1" applyAlignment="1">
      <alignment horizontal="center" vertical="center"/>
    </xf>
    <xf numFmtId="14" fontId="2" fillId="0" borderId="11" xfId="0" applyNumberFormat="1" applyFont="1" applyFill="1" applyBorder="1" applyAlignment="1">
      <alignment horizontal="center" vertical="center"/>
    </xf>
    <xf numFmtId="173"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33" fillId="33" borderId="0" xfId="0" applyFont="1" applyFill="1" applyAlignment="1">
      <alignment/>
    </xf>
    <xf numFmtId="0" fontId="59" fillId="0" borderId="0" xfId="0" applyFont="1" applyAlignment="1">
      <alignment horizontal="center" wrapText="1"/>
    </xf>
    <xf numFmtId="0" fontId="2" fillId="0" borderId="11" xfId="0" applyFont="1" applyFill="1" applyBorder="1" applyAlignment="1">
      <alignment vertical="center" wrapText="1"/>
    </xf>
    <xf numFmtId="4" fontId="34" fillId="0" borderId="0" xfId="0" applyNumberFormat="1" applyFont="1" applyAlignment="1">
      <alignment/>
    </xf>
    <xf numFmtId="0" fontId="34" fillId="33" borderId="0" xfId="0" applyFont="1" applyFill="1" applyAlignment="1">
      <alignment/>
    </xf>
    <xf numFmtId="0" fontId="34" fillId="0" borderId="0" xfId="0" applyFont="1" applyAlignment="1">
      <alignment/>
    </xf>
    <xf numFmtId="173" fontId="5" fillId="0" borderId="11" xfId="0" applyNumberFormat="1" applyFont="1" applyFill="1" applyBorder="1" applyAlignment="1">
      <alignment horizontal="center" vertical="center"/>
    </xf>
    <xf numFmtId="0" fontId="2" fillId="0" borderId="11" xfId="0" applyFont="1" applyFill="1" applyBorder="1" applyAlignment="1">
      <alignment horizont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3" fontId="5" fillId="0" borderId="11"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65" fillId="0" borderId="10" xfId="0" applyNumberFormat="1" applyFont="1" applyFill="1" applyBorder="1" applyAlignment="1">
      <alignment horizontal="center" vertical="center" wrapText="1"/>
    </xf>
    <xf numFmtId="0" fontId="5" fillId="7" borderId="10" xfId="0" applyFont="1" applyFill="1" applyBorder="1" applyAlignment="1">
      <alignment vertical="center" wrapText="1"/>
    </xf>
    <xf numFmtId="173" fontId="5" fillId="7" borderId="10" xfId="0" applyNumberFormat="1" applyFont="1" applyFill="1" applyBorder="1" applyAlignment="1">
      <alignment vertical="center" wrapText="1"/>
    </xf>
    <xf numFmtId="172" fontId="5" fillId="7" borderId="10" xfId="0" applyNumberFormat="1" applyFont="1" applyFill="1" applyBorder="1" applyAlignment="1">
      <alignment horizontal="center" vertical="center"/>
    </xf>
    <xf numFmtId="1" fontId="5" fillId="7" borderId="10" xfId="0" applyNumberFormat="1" applyFont="1" applyFill="1" applyBorder="1" applyAlignment="1">
      <alignment horizontal="center" vertical="center" wrapText="1"/>
    </xf>
    <xf numFmtId="1" fontId="5" fillId="7" borderId="10" xfId="0" applyNumberFormat="1" applyFont="1" applyFill="1" applyBorder="1" applyAlignment="1">
      <alignment vertical="center" wrapText="1"/>
    </xf>
    <xf numFmtId="173" fontId="5" fillId="7" borderId="10" xfId="0" applyNumberFormat="1" applyFont="1" applyFill="1" applyBorder="1" applyAlignment="1">
      <alignment horizontal="center" vertical="center" wrapText="1"/>
    </xf>
    <xf numFmtId="173" fontId="2" fillId="7" borderId="10" xfId="0" applyNumberFormat="1" applyFont="1" applyFill="1" applyBorder="1" applyAlignment="1">
      <alignment horizontal="center" vertical="center" wrapText="1"/>
    </xf>
    <xf numFmtId="173" fontId="2" fillId="7" borderId="10" xfId="54" applyNumberFormat="1" applyFont="1" applyFill="1" applyBorder="1" applyAlignment="1">
      <alignment horizontal="center" vertical="center"/>
      <protection/>
    </xf>
    <xf numFmtId="173" fontId="0" fillId="0" borderId="0" xfId="0" applyNumberFormat="1" applyAlignment="1">
      <alignment/>
    </xf>
    <xf numFmtId="0" fontId="5" fillId="0" borderId="0" xfId="0" applyFont="1" applyAlignment="1">
      <alignment vertical="center" wrapText="1"/>
    </xf>
    <xf numFmtId="0" fontId="2" fillId="0" borderId="0" xfId="0" applyFont="1" applyAlignment="1">
      <alignment vertical="center" wrapText="1"/>
    </xf>
    <xf numFmtId="173"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173" fontId="5" fillId="33" borderId="11" xfId="0" applyNumberFormat="1" applyFont="1" applyFill="1" applyBorder="1" applyAlignment="1">
      <alignment horizontal="center" vertical="center"/>
    </xf>
    <xf numFmtId="0" fontId="2" fillId="0" borderId="11" xfId="42" applyNumberFormat="1" applyFont="1" applyFill="1" applyBorder="1" applyAlignment="1">
      <alignment horizontal="center" vertical="center"/>
    </xf>
    <xf numFmtId="0" fontId="61" fillId="0" borderId="0" xfId="0" applyFont="1" applyFill="1" applyAlignment="1">
      <alignment/>
    </xf>
    <xf numFmtId="49" fontId="58" fillId="0" borderId="0" xfId="0" applyNumberFormat="1" applyFont="1" applyAlignment="1">
      <alignment/>
    </xf>
    <xf numFmtId="4" fontId="0" fillId="0" borderId="0" xfId="0" applyNumberFormat="1" applyAlignment="1">
      <alignment/>
    </xf>
    <xf numFmtId="4" fontId="59" fillId="0" borderId="0" xfId="0" applyNumberFormat="1" applyFont="1" applyFill="1" applyAlignment="1">
      <alignment/>
    </xf>
    <xf numFmtId="0" fontId="2" fillId="0" borderId="11" xfId="42" applyFont="1" applyFill="1" applyBorder="1" applyAlignment="1">
      <alignment horizontal="left" vertical="center"/>
    </xf>
    <xf numFmtId="2" fontId="2" fillId="33" borderId="11" xfId="42" applyNumberFormat="1" applyFont="1" applyFill="1" applyBorder="1" applyAlignment="1">
      <alignment horizontal="left" vertical="center"/>
    </xf>
    <xf numFmtId="2" fontId="2" fillId="0" borderId="11" xfId="42" applyNumberFormat="1" applyFont="1" applyFill="1" applyBorder="1" applyAlignment="1">
      <alignment horizontal="left" vertical="center"/>
    </xf>
    <xf numFmtId="173"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14" fontId="2" fillId="0" borderId="11" xfId="0" applyNumberFormat="1" applyFont="1" applyFill="1" applyBorder="1" applyAlignment="1">
      <alignment horizontal="left" vertical="center"/>
    </xf>
    <xf numFmtId="172"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NumberFormat="1" applyFont="1" applyFill="1" applyBorder="1" applyAlignment="1">
      <alignment vertical="center"/>
    </xf>
    <xf numFmtId="9" fontId="3" fillId="33" borderId="11" xfId="0" applyNumberFormat="1" applyFont="1" applyFill="1" applyBorder="1" applyAlignment="1">
      <alignment horizontal="center" vertical="center" wrapText="1"/>
    </xf>
    <xf numFmtId="175" fontId="2" fillId="0" borderId="11" xfId="63" applyNumberFormat="1" applyFont="1" applyFill="1" applyBorder="1" applyAlignment="1">
      <alignment vertical="center"/>
    </xf>
    <xf numFmtId="172" fontId="5" fillId="0" borderId="11"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172" fontId="2" fillId="0" borderId="11" xfId="0" applyNumberFormat="1" applyFont="1" applyFill="1" applyBorder="1" applyAlignment="1">
      <alignment horizontal="left" vertical="center"/>
    </xf>
    <xf numFmtId="2" fontId="2" fillId="0" borderId="11"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5" fontId="2" fillId="0" borderId="0" xfId="63" applyNumberFormat="1" applyFont="1" applyFill="1" applyBorder="1" applyAlignment="1">
      <alignment vertical="center"/>
    </xf>
    <xf numFmtId="172"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2" fontId="5" fillId="0" borderId="11" xfId="0" applyNumberFormat="1" applyFont="1" applyFill="1" applyBorder="1" applyAlignment="1" quotePrefix="1">
      <alignment horizontal="center" vertical="center"/>
    </xf>
    <xf numFmtId="0" fontId="64" fillId="0" borderId="0" xfId="0" applyFont="1" applyAlignment="1">
      <alignment/>
    </xf>
    <xf numFmtId="172" fontId="2" fillId="0" borderId="11"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1" xfId="0" applyNumberFormat="1" applyFont="1" applyFill="1" applyBorder="1" applyAlignment="1">
      <alignment vertical="center"/>
    </xf>
    <xf numFmtId="0" fontId="2"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16" fontId="5" fillId="33" borderId="13" xfId="0" applyNumberFormat="1" applyFont="1" applyFill="1" applyBorder="1" applyAlignment="1">
      <alignment horizontal="center" vertical="center" wrapText="1"/>
    </xf>
    <xf numFmtId="14" fontId="2" fillId="0" borderId="11" xfId="0" applyNumberFormat="1" applyFont="1" applyBorder="1" applyAlignment="1">
      <alignment horizontal="center"/>
    </xf>
    <xf numFmtId="0" fontId="5" fillId="0" borderId="11" xfId="0" applyFont="1" applyBorder="1" applyAlignment="1">
      <alignment horizontal="center"/>
    </xf>
    <xf numFmtId="0" fontId="2" fillId="0" borderId="11" xfId="0" applyFont="1" applyBorder="1" applyAlignment="1">
      <alignment horizontal="left"/>
    </xf>
    <xf numFmtId="0" fontId="2" fillId="0" borderId="11" xfId="42" applyFont="1" applyFill="1" applyBorder="1" applyAlignment="1">
      <alignment horizontal="left"/>
    </xf>
    <xf numFmtId="0" fontId="2" fillId="0" borderId="11" xfId="0" applyFont="1" applyFill="1" applyBorder="1" applyAlignment="1">
      <alignment/>
    </xf>
    <xf numFmtId="4" fontId="2" fillId="0" borderId="11" xfId="0" applyNumberFormat="1" applyFont="1" applyFill="1" applyBorder="1" applyAlignment="1">
      <alignment horizontal="left" vertical="center"/>
    </xf>
    <xf numFmtId="172" fontId="2" fillId="0" borderId="11" xfId="0" applyNumberFormat="1" applyFont="1" applyFill="1" applyBorder="1" applyAlignment="1">
      <alignment horizontal="left"/>
    </xf>
    <xf numFmtId="4" fontId="2" fillId="0" borderId="0" xfId="0" applyNumberFormat="1" applyFont="1" applyAlignment="1">
      <alignment/>
    </xf>
    <xf numFmtId="0" fontId="5" fillId="7" borderId="11" xfId="0" applyFont="1" applyFill="1" applyBorder="1" applyAlignment="1">
      <alignment vertical="center"/>
    </xf>
    <xf numFmtId="0" fontId="2" fillId="7" borderId="11" xfId="0" applyFont="1" applyFill="1" applyBorder="1" applyAlignment="1">
      <alignment horizontal="center" vertical="center"/>
    </xf>
    <xf numFmtId="0" fontId="2" fillId="7" borderId="11" xfId="0" applyFont="1" applyFill="1" applyBorder="1" applyAlignment="1">
      <alignment horizontal="center"/>
    </xf>
    <xf numFmtId="0" fontId="5" fillId="7" borderId="11" xfId="0" applyFont="1" applyFill="1" applyBorder="1" applyAlignment="1">
      <alignment horizontal="center"/>
    </xf>
    <xf numFmtId="172" fontId="2" fillId="7" borderId="11" xfId="0" applyNumberFormat="1" applyFont="1" applyFill="1" applyBorder="1" applyAlignment="1">
      <alignment horizontal="center" vertical="center"/>
    </xf>
    <xf numFmtId="0" fontId="2" fillId="7" borderId="11" xfId="0" applyFont="1" applyFill="1" applyBorder="1" applyAlignment="1">
      <alignment horizontal="left" vertical="center"/>
    </xf>
    <xf numFmtId="49" fontId="2" fillId="7" borderId="11" xfId="0" applyNumberFormat="1" applyFont="1" applyFill="1" applyBorder="1" applyAlignment="1">
      <alignment horizontal="center" vertical="center"/>
    </xf>
    <xf numFmtId="173" fontId="2" fillId="7" borderId="11" xfId="0" applyNumberFormat="1" applyFont="1" applyFill="1" applyBorder="1" applyAlignment="1">
      <alignment horizontal="center" vertical="center"/>
    </xf>
    <xf numFmtId="173" fontId="5" fillId="7" borderId="11" xfId="0" applyNumberFormat="1" applyFont="1" applyFill="1" applyBorder="1" applyAlignment="1">
      <alignment horizontal="center" vertical="center"/>
    </xf>
    <xf numFmtId="14" fontId="2" fillId="7" borderId="11" xfId="0" applyNumberFormat="1" applyFont="1" applyFill="1" applyBorder="1" applyAlignment="1">
      <alignment horizontal="center" vertical="center"/>
    </xf>
    <xf numFmtId="173" fontId="2" fillId="7" borderId="11" xfId="0" applyNumberFormat="1" applyFont="1" applyFill="1" applyBorder="1" applyAlignment="1">
      <alignment horizontal="left" vertical="center"/>
    </xf>
    <xf numFmtId="2" fontId="2" fillId="7" borderId="11" xfId="0" applyNumberFormat="1" applyFont="1" applyFill="1" applyBorder="1" applyAlignment="1">
      <alignment horizontal="left" vertical="center"/>
    </xf>
    <xf numFmtId="0" fontId="5" fillId="7" borderId="11" xfId="0" applyFont="1" applyFill="1" applyBorder="1" applyAlignment="1">
      <alignment vertical="center" wrapText="1"/>
    </xf>
    <xf numFmtId="0" fontId="5" fillId="7" borderId="11" xfId="0" applyFont="1" applyFill="1" applyBorder="1" applyAlignment="1">
      <alignment horizontal="left" vertical="center" wrapText="1"/>
    </xf>
    <xf numFmtId="14" fontId="5" fillId="7" borderId="11" xfId="0" applyNumberFormat="1" applyFont="1" applyFill="1" applyBorder="1" applyAlignment="1">
      <alignment horizontal="left" vertical="center" wrapText="1"/>
    </xf>
    <xf numFmtId="0" fontId="5" fillId="7" borderId="11" xfId="0" applyFont="1" applyFill="1" applyBorder="1" applyAlignment="1">
      <alignment horizontal="center" vertical="center"/>
    </xf>
    <xf numFmtId="3" fontId="5" fillId="7" borderId="11" xfId="0" applyNumberFormat="1" applyFont="1" applyFill="1" applyBorder="1" applyAlignment="1">
      <alignment horizontal="center" vertical="center"/>
    </xf>
    <xf numFmtId="14" fontId="5" fillId="7" borderId="11" xfId="0" applyNumberFormat="1" applyFont="1" applyFill="1" applyBorder="1" applyAlignment="1">
      <alignment horizontal="center" vertical="center"/>
    </xf>
    <xf numFmtId="3" fontId="5" fillId="7" borderId="11" xfId="0" applyNumberFormat="1" applyFont="1" applyFill="1" applyBorder="1" applyAlignment="1">
      <alignment horizontal="left" vertical="center"/>
    </xf>
    <xf numFmtId="3" fontId="5" fillId="7" borderId="11" xfId="0" applyNumberFormat="1" applyFont="1" applyFill="1" applyBorder="1" applyAlignment="1">
      <alignment vertical="center"/>
    </xf>
    <xf numFmtId="0" fontId="5" fillId="7" borderId="11" xfId="0" applyFont="1" applyFill="1" applyBorder="1" applyAlignment="1">
      <alignment horizontal="left" vertical="center"/>
    </xf>
    <xf numFmtId="0" fontId="5" fillId="7" borderId="11" xfId="0" applyNumberFormat="1" applyFont="1" applyFill="1" applyBorder="1" applyAlignment="1">
      <alignment horizontal="center" vertical="center"/>
    </xf>
    <xf numFmtId="49" fontId="5" fillId="7" borderId="11" xfId="0" applyNumberFormat="1" applyFont="1" applyFill="1" applyBorder="1" applyAlignment="1">
      <alignment vertical="center"/>
    </xf>
    <xf numFmtId="2" fontId="5" fillId="7" borderId="11" xfId="0" applyNumberFormat="1" applyFont="1" applyFill="1" applyBorder="1" applyAlignment="1">
      <alignment horizontal="center" vertical="center"/>
    </xf>
    <xf numFmtId="4" fontId="5" fillId="7" borderId="11" xfId="0" applyNumberFormat="1" applyFont="1" applyFill="1" applyBorder="1" applyAlignment="1">
      <alignment horizontal="center" vertical="center"/>
    </xf>
    <xf numFmtId="49" fontId="5" fillId="7" borderId="11" xfId="0" applyNumberFormat="1" applyFont="1" applyFill="1" applyBorder="1" applyAlignment="1">
      <alignment horizontal="center" vertical="center"/>
    </xf>
    <xf numFmtId="49" fontId="5" fillId="7" borderId="11" xfId="0" applyNumberFormat="1" applyFont="1" applyFill="1" applyBorder="1" applyAlignment="1">
      <alignment horizontal="left" vertical="center"/>
    </xf>
    <xf numFmtId="172" fontId="5" fillId="7" borderId="11" xfId="0" applyNumberFormat="1" applyFont="1" applyFill="1" applyBorder="1" applyAlignment="1">
      <alignment horizontal="center" vertical="center"/>
    </xf>
    <xf numFmtId="3" fontId="60" fillId="0" borderId="0" xfId="0" applyNumberFormat="1" applyFont="1" applyAlignment="1">
      <alignment/>
    </xf>
    <xf numFmtId="0" fontId="66" fillId="0" borderId="11" xfId="0" applyNumberFormat="1" applyFont="1" applyFill="1" applyBorder="1" applyAlignment="1">
      <alignment vertical="center"/>
    </xf>
    <xf numFmtId="0" fontId="5" fillId="33" borderId="11" xfId="0" applyFont="1" applyFill="1" applyBorder="1" applyAlignment="1">
      <alignment horizontal="center" vertical="center" wrapText="1"/>
    </xf>
    <xf numFmtId="0" fontId="62" fillId="0" borderId="0" xfId="0" applyFont="1" applyBorder="1" applyAlignment="1">
      <alignment horizontal="center" vertical="center"/>
    </xf>
    <xf numFmtId="0" fontId="2" fillId="33" borderId="11" xfId="0" applyFont="1" applyFill="1" applyBorder="1" applyAlignment="1">
      <alignment horizontal="center" vertical="center" wrapText="1"/>
    </xf>
    <xf numFmtId="0" fontId="0" fillId="0" borderId="0" xfId="0" applyAlignment="1">
      <alignment/>
    </xf>
    <xf numFmtId="3" fontId="67" fillId="0" borderId="0" xfId="0" applyNumberFormat="1" applyFont="1" applyFill="1" applyBorder="1" applyAlignment="1">
      <alignment horizontal="center" vertical="center"/>
    </xf>
    <xf numFmtId="0" fontId="0" fillId="0" borderId="0" xfId="0" applyAlignment="1">
      <alignment vertical="center"/>
    </xf>
    <xf numFmtId="172" fontId="33" fillId="0" borderId="0" xfId="0" applyNumberFormat="1" applyFont="1" applyAlignment="1">
      <alignment horizontal="center" vertical="center"/>
    </xf>
    <xf numFmtId="0" fontId="55" fillId="33" borderId="0" xfId="0" applyFont="1" applyFill="1" applyAlignment="1">
      <alignment vertical="center"/>
    </xf>
    <xf numFmtId="0" fontId="64" fillId="0" borderId="0" xfId="0" applyFont="1" applyFill="1" applyAlignment="1">
      <alignment vertical="center"/>
    </xf>
    <xf numFmtId="0" fontId="64" fillId="0" borderId="14" xfId="0" applyFont="1" applyBorder="1" applyAlignment="1">
      <alignment horizontal="center" vertical="center" wrapText="1"/>
    </xf>
    <xf numFmtId="0" fontId="68" fillId="0" borderId="15" xfId="0" applyFont="1" applyBorder="1" applyAlignment="1">
      <alignment horizontal="justify" vertical="center" wrapText="1"/>
    </xf>
    <xf numFmtId="0" fontId="64" fillId="0" borderId="16" xfId="0" applyFont="1" applyBorder="1" applyAlignment="1">
      <alignment horizontal="justify" vertical="center" wrapText="1"/>
    </xf>
    <xf numFmtId="0" fontId="64" fillId="0" borderId="17" xfId="0" applyFont="1" applyBorder="1" applyAlignment="1">
      <alignment horizontal="justify" vertical="center" wrapText="1"/>
    </xf>
    <xf numFmtId="49" fontId="64" fillId="0" borderId="14" xfId="0" applyNumberFormat="1" applyFont="1" applyBorder="1" applyAlignment="1">
      <alignment horizontal="center" vertical="center" wrapText="1"/>
    </xf>
    <xf numFmtId="0" fontId="65" fillId="0" borderId="14" xfId="0" applyFont="1" applyBorder="1" applyAlignment="1">
      <alignment horizontal="left" vertical="center" wrapText="1" indent="1"/>
    </xf>
    <xf numFmtId="49" fontId="64" fillId="0" borderId="14" xfId="0" applyNumberFormat="1" applyFont="1" applyBorder="1" applyAlignment="1">
      <alignment vertical="center" wrapText="1"/>
    </xf>
    <xf numFmtId="0" fontId="68" fillId="0" borderId="14" xfId="0" applyFont="1" applyBorder="1" applyAlignment="1">
      <alignment horizontal="justify" vertical="center" wrapText="1"/>
    </xf>
    <xf numFmtId="0" fontId="69" fillId="0" borderId="17" xfId="0" applyFont="1" applyBorder="1" applyAlignment="1">
      <alignment horizontal="justify" vertical="center" wrapText="1"/>
    </xf>
    <xf numFmtId="0" fontId="68" fillId="0" borderId="0" xfId="0" applyFont="1" applyBorder="1" applyAlignment="1">
      <alignment horizontal="center" vertical="center"/>
    </xf>
    <xf numFmtId="0" fontId="62" fillId="0" borderId="0" xfId="0" applyFont="1" applyBorder="1" applyAlignment="1">
      <alignment horizontal="center" vertical="center"/>
    </xf>
    <xf numFmtId="0" fontId="64" fillId="0" borderId="14" xfId="0" applyFont="1" applyBorder="1" applyAlignment="1">
      <alignment horizontal="center" vertical="center" wrapText="1"/>
    </xf>
    <xf numFmtId="49" fontId="64" fillId="0" borderId="14" xfId="0" applyNumberFormat="1" applyFont="1" applyBorder="1" applyAlignment="1">
      <alignment horizontal="center" vertical="center" wrapText="1"/>
    </xf>
    <xf numFmtId="49" fontId="68" fillId="0" borderId="14" xfId="0" applyNumberFormat="1" applyFont="1" applyBorder="1" applyAlignment="1">
      <alignment horizontal="center" vertical="center" wrapText="1"/>
    </xf>
    <xf numFmtId="0" fontId="68" fillId="0" borderId="14" xfId="0" applyFont="1" applyBorder="1" applyAlignment="1">
      <alignment horizontal="center" vertical="center" wrapText="1"/>
    </xf>
    <xf numFmtId="49" fontId="68" fillId="0" borderId="0" xfId="0" applyNumberFormat="1" applyFont="1" applyAlignment="1">
      <alignment horizontal="center" vertical="center"/>
    </xf>
    <xf numFmtId="0" fontId="68" fillId="0" borderId="0" xfId="0" applyFont="1" applyAlignment="1">
      <alignment horizontal="center" vertical="center"/>
    </xf>
    <xf numFmtId="0" fontId="68"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0" xfId="0" applyFont="1" applyAlignment="1">
      <alignment horizontal="left" vertical="center" wrapText="1"/>
    </xf>
    <xf numFmtId="0" fontId="2" fillId="33" borderId="20"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23" xfId="0" applyFont="1" applyFill="1" applyBorder="1" applyAlignment="1">
      <alignment horizontal="left" vertical="center"/>
    </xf>
    <xf numFmtId="0" fontId="5" fillId="33" borderId="0" xfId="0" applyFont="1" applyFill="1" applyAlignment="1">
      <alignment horizontal="left" vertical="center" wrapText="1"/>
    </xf>
    <xf numFmtId="0" fontId="0" fillId="0" borderId="0" xfId="0" applyAlignment="1">
      <alignment horizontal="left" wrapText="1"/>
    </xf>
    <xf numFmtId="49" fontId="2" fillId="33" borderId="11" xfId="0" applyNumberFormat="1" applyFont="1" applyFill="1" applyBorder="1" applyAlignment="1">
      <alignment horizontal="center" vertical="center" wrapText="1"/>
    </xf>
    <xf numFmtId="0" fontId="2" fillId="33" borderId="23" xfId="0" applyFont="1" applyFill="1" applyBorder="1" applyAlignment="1">
      <alignment horizontal="left" vertical="center"/>
    </xf>
    <xf numFmtId="0" fontId="0" fillId="0" borderId="23" xfId="0" applyBorder="1" applyAlignment="1">
      <alignment horizontal="left"/>
    </xf>
    <xf numFmtId="9" fontId="5" fillId="33"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9" fontId="2"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0" fillId="0" borderId="0" xfId="0" applyAlignment="1">
      <alignment horizontal="left"/>
    </xf>
    <xf numFmtId="0" fontId="2" fillId="0" borderId="23" xfId="0" applyFont="1" applyBorder="1" applyAlignment="1">
      <alignment horizontal="left" vertical="center" wrapText="1"/>
    </xf>
    <xf numFmtId="0" fontId="0" fillId="0" borderId="23" xfId="0"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infin.rk.gov.ru/rus/info.php?id=617363" TargetMode="External" /><Relationship Id="rId2" Type="http://schemas.openxmlformats.org/officeDocument/2006/relationships/hyperlink" Target="http://dtf.avo.ru/zakony-vladimirskoj-oblasti" TargetMode="External" /><Relationship Id="rId3" Type="http://schemas.openxmlformats.org/officeDocument/2006/relationships/hyperlink" Target="http://www.gfu.vrn.ru/regulatory/normativnye-pravovye-akty/zakony-voronezhskoy-oblasti-/zakony-voronezhskoy-oblasti-ob-oblastnom-byudzhete.php" TargetMode="External" /><Relationship Id="rId4" Type="http://schemas.openxmlformats.org/officeDocument/2006/relationships/hyperlink" Target="http://www.admlip.ru/economy/finances/pravovye-akty/" TargetMode="External" /><Relationship Id="rId5" Type="http://schemas.openxmlformats.org/officeDocument/2006/relationships/hyperlink" Target="https://minfin.ryazangov.ru/documents/" TargetMode="External" /><Relationship Id="rId6" Type="http://schemas.openxmlformats.org/officeDocument/2006/relationships/hyperlink" Target="http://minfin.rkomi.ru/minfin_rkomi/minfin_rbudj/budjet/" TargetMode="External" /><Relationship Id="rId7" Type="http://schemas.openxmlformats.org/officeDocument/2006/relationships/hyperlink" Target="http://minfin39.ru/budget/current_year/" TargetMode="External" /><Relationship Id="rId8" Type="http://schemas.openxmlformats.org/officeDocument/2006/relationships/hyperlink" Target="http://admoblkaluga.ru/main/work/finances/budget/20182020.php" TargetMode="External" /><Relationship Id="rId9" Type="http://schemas.openxmlformats.org/officeDocument/2006/relationships/hyperlink" Target="http://depfin.adm44.ru/Budget/Zakon/zakon18/index.aspx" TargetMode="External" /><Relationship Id="rId10" Type="http://schemas.openxmlformats.org/officeDocument/2006/relationships/hyperlink" Target="http://orel-region.ru/index.php?head=20&amp;part=25&amp;in=131" TargetMode="External" /><Relationship Id="rId11" Type="http://schemas.openxmlformats.org/officeDocument/2006/relationships/hyperlink" Target="http://budget.mos.ru/BudgetAttachements_2018_2020" TargetMode="External" /><Relationship Id="rId12" Type="http://schemas.openxmlformats.org/officeDocument/2006/relationships/hyperlink" Target="http://minfin.karelia.ru/bjudzhet-respubliki-karelija/" TargetMode="External" /><Relationship Id="rId13" Type="http://schemas.openxmlformats.org/officeDocument/2006/relationships/hyperlink" Target="http://finance.lenobl.ru/law/region/budzet/2018" TargetMode="External" /><Relationship Id="rId14" Type="http://schemas.openxmlformats.org/officeDocument/2006/relationships/hyperlink" Target="http://www.finsmol.ru/zbudget/a0oAgwRSSXRf" TargetMode="External" /><Relationship Id="rId15" Type="http://schemas.openxmlformats.org/officeDocument/2006/relationships/hyperlink" Target="http://www.yarregion.ru/depts/depfin/tmpPages/docs.aspx" TargetMode="External" /><Relationship Id="rId16" Type="http://schemas.openxmlformats.org/officeDocument/2006/relationships/hyperlink" Target="http://dfei.adm-nao.ru/zakony-o-byudzhete/" TargetMode="External" /><Relationship Id="rId17" Type="http://schemas.openxmlformats.org/officeDocument/2006/relationships/hyperlink" Target="http://www.minfinkubani.ru/budget_execution/budget_law/index.php" TargetMode="External" /><Relationship Id="rId18" Type="http://schemas.openxmlformats.org/officeDocument/2006/relationships/hyperlink" Target="https://minfin.astrobl.ru/site-page/zakony-o-byudzhete-ao" TargetMode="External" /><Relationship Id="rId19" Type="http://schemas.openxmlformats.org/officeDocument/2006/relationships/hyperlink" Target="http://www.minfin.donland.ru/docs/s/4" TargetMode="External" /><Relationship Id="rId20" Type="http://schemas.openxmlformats.org/officeDocument/2006/relationships/hyperlink" Target="http://portal.minfinrd.ru/Menu/Page/115" TargetMode="External" /><Relationship Id="rId21" Type="http://schemas.openxmlformats.org/officeDocument/2006/relationships/hyperlink" Target="https://mfri.ru/index.php/byudzhet/zakon-o-byudzhete-i-materialy-k-nemu/1961-zakon-respubliki-ingushetii-o-respublikanskom-byudzhete-na-2018-god-i-na-planovyj-period-2019-i-2020-godov" TargetMode="External" /><Relationship Id="rId22" Type="http://schemas.openxmlformats.org/officeDocument/2006/relationships/hyperlink" Target="http://www.mfsk.ru/law/z_sk" TargetMode="External" /><Relationship Id="rId23" Type="http://schemas.openxmlformats.org/officeDocument/2006/relationships/hyperlink" Target="http://saratov.ifinmon.ru/index.php/byudzhet-dlya-grazhdan/byudzhet-saratovskoj-oblasti/zakon-ob-oblastnom-byudzhete-na-2018-2020-godi" TargetMode="External" /><Relationship Id="rId24" Type="http://schemas.openxmlformats.org/officeDocument/2006/relationships/hyperlink" Target="http://ufo.ulntc.ru/index.php?mgf=budget/open_budget&amp;slep=net" TargetMode="External" /><Relationship Id="rId25" Type="http://schemas.openxmlformats.org/officeDocument/2006/relationships/hyperlink" Target="http://portal.novkfo.ru/Show/Category/25?ItemId=110&amp;headingId=" TargetMode="External" /><Relationship Id="rId26" Type="http://schemas.openxmlformats.org/officeDocument/2006/relationships/hyperlink" Target="http://old.fincom.gov.spb.ru/cf/activity/opendata/budget_for_people/details.htm?id=10278068@cmsArticle" TargetMode="External" /><Relationship Id="rId27" Type="http://schemas.openxmlformats.org/officeDocument/2006/relationships/hyperlink" Target="http://minfin01-maykop.ru/Show/Category/7?page=1&amp;ItemId=55&amp;filterYear=2017" TargetMode="External" /><Relationship Id="rId28" Type="http://schemas.openxmlformats.org/officeDocument/2006/relationships/hyperlink" Target="http://minfin.kalmregion.ru/deyatelnost/byudzhet-respubliki-kalmykiya/" TargetMode="External" /><Relationship Id="rId29" Type="http://schemas.openxmlformats.org/officeDocument/2006/relationships/hyperlink" Target="http://minfin.rk.gov.ru/rus/info.php?id=662050" TargetMode="External" /><Relationship Id="rId30" Type="http://schemas.openxmlformats.org/officeDocument/2006/relationships/hyperlink" Target="http://budget.rk.ifinmon.ru/dokumenty/zakon-o-byudzhete" TargetMode="External" /><Relationship Id="rId31" Type="http://schemas.openxmlformats.org/officeDocument/2006/relationships/hyperlink" Target="http://&#1073;&#1102;&#1076;&#1078;&#1077;&#1090;&#1082;&#1091;&#1073;&#1072;&#1085;&#1080;.&#1088;&#1092;/o-byudzhete/dokumenty/ministerstvo-finansov-krasnodarskogo-kraya" TargetMode="External" /><Relationship Id="rId32" Type="http://schemas.openxmlformats.org/officeDocument/2006/relationships/hyperlink" Target="http://minfinrd.ru/deyatelnost/statistika-i-otchety/byudzhet" TargetMode="External" /><Relationship Id="rId33" Type="http://schemas.openxmlformats.org/officeDocument/2006/relationships/hyperlink" Target="http://minfin09.ru/category/2018-%D0%B3%D0%BE%D0%B4/" TargetMode="External" /><Relationship Id="rId34" Type="http://schemas.openxmlformats.org/officeDocument/2006/relationships/hyperlink" Target="http://www.minfinchr.ru/respublikanskij-byudzhet/zakon-chechenskoj-respubliki-o-respublikanskom-byudzhete-s-prilozheniyami-v-aktualnoj-redaktsii" TargetMode="External" /><Relationship Id="rId35" Type="http://schemas.openxmlformats.org/officeDocument/2006/relationships/hyperlink" Target="http://forcitizens.ru/ob/dokumenty/zakon-o-byudzhete/2018-god" TargetMode="External" /><Relationship Id="rId36" Type="http://schemas.openxmlformats.org/officeDocument/2006/relationships/hyperlink" Target="http://mari-el.gov.ru/minfin/Pages/ordersMinfin.aspx" TargetMode="External" /><Relationship Id="rId37" Type="http://schemas.openxmlformats.org/officeDocument/2006/relationships/hyperlink" Target="http://minfin.tatarstan.ru/rus/byudzhet-2018.htm" TargetMode="External" /><Relationship Id="rId38" Type="http://schemas.openxmlformats.org/officeDocument/2006/relationships/hyperlink" Target="http://www.mfur.ru/budjet/formirovanie/2018-god.php" TargetMode="External" /><Relationship Id="rId39" Type="http://schemas.openxmlformats.org/officeDocument/2006/relationships/hyperlink" Target="http://budget.perm.ru/execution/docbud/2018/" TargetMode="External" /><Relationship Id="rId40" Type="http://schemas.openxmlformats.org/officeDocument/2006/relationships/hyperlink" Target="http://budget.permkrai.ru/budget/indicators2018" TargetMode="External" /><Relationship Id="rId41" Type="http://schemas.openxmlformats.org/officeDocument/2006/relationships/hyperlink" Target="http://www.minfin.kirov.ru/otkrytyy-byudzhet/dlya-spetsialistov/oblastnoy-byudzhet/byudzhet-2018-2020-normativnye-dokumenty/" TargetMode="External" /><Relationship Id="rId42" Type="http://schemas.openxmlformats.org/officeDocument/2006/relationships/hyperlink" Target="http://mf.nnov.ru/index.php?option=com_k2&amp;view=item&amp;id=1509:zakony-ob-oblastnom-byudzhete-na-ocherednoj-finansovyj-god-i-na-planovyj-period&amp;Itemid=553" TargetMode="External" /><Relationship Id="rId43" Type="http://schemas.openxmlformats.org/officeDocument/2006/relationships/hyperlink" Target="http://minfin-samara.ru/2018-2020/" TargetMode="External" /><Relationship Id="rId44" Type="http://schemas.openxmlformats.org/officeDocument/2006/relationships/hyperlink" Target="http://budget.lenobl.ru/new/documents/?page=0&amp;sortOrder=&amp;type=&amp;sortName=&amp;sortDate=" TargetMode="External" /><Relationship Id="rId45" Type="http://schemas.openxmlformats.org/officeDocument/2006/relationships/hyperlink" Target="http://budget.govrb.ru/ebudget/Show/Category/15?ItemId=233&amp;headingId=" TargetMode="External" /><Relationship Id="rId46" Type="http://schemas.openxmlformats.org/officeDocument/2006/relationships/hyperlink" Target="http://budget.omsk.ifinmon.ru/napravleniya/o-byudzhete/dokumenty/zakon-ob-oblastnom-byudzhete/2018" TargetMode="External" /><Relationship Id="rId47" Type="http://schemas.openxmlformats.org/officeDocument/2006/relationships/hyperlink" Target="https://r-19.ru/authorities/ministry-of-finance-of-the-republic-of-khakassia/docs/byudzhet-respubliki-khakasiya-na-2018-god/" TargetMode="External" /><Relationship Id="rId48" Type="http://schemas.openxmlformats.org/officeDocument/2006/relationships/hyperlink" Target="https://minfin.khabkrai.ru/portal/Show/Category/34?ItemId=227" TargetMode="External" /><Relationship Id="rId49" Type="http://schemas.openxmlformats.org/officeDocument/2006/relationships/hyperlink" Target="http://budget.orb.ru/bs/npa" TargetMode="External" /><Relationship Id="rId50" Type="http://schemas.openxmlformats.org/officeDocument/2006/relationships/hyperlink" Target="http://www.tverfin.ru/np-baza/regionalnye-normativnye-pravovye-akty/" TargetMode="External" /><Relationship Id="rId51" Type="http://schemas.openxmlformats.org/officeDocument/2006/relationships/hyperlink" Target="http://volgafin.volgograd.ru/norms/acts/7359/" TargetMode="External" /><Relationship Id="rId52" Type="http://schemas.openxmlformats.org/officeDocument/2006/relationships/hyperlink" Target="http://www.minfin74.ru/mBudget/law/" TargetMode="External" /><Relationship Id="rId53" Type="http://schemas.openxmlformats.org/officeDocument/2006/relationships/hyperlink" Target="http://dfto.ru/index.php/razdel/zakon-o-budgete/zakon-o-byudjete" TargetMode="External" /><Relationship Id="rId54" Type="http://schemas.openxmlformats.org/officeDocument/2006/relationships/hyperlink" Target="http://budget.karelia.ru/byudzhet/dokumenty/2018" TargetMode="External" /><Relationship Id="rId55" Type="http://schemas.openxmlformats.org/officeDocument/2006/relationships/hyperlink" Target="http://saratov.gov.ru/gov/auth/minfin/bud_sar_obl/2018/Law/Law.php" TargetMode="External" /><Relationship Id="rId56" Type="http://schemas.openxmlformats.org/officeDocument/2006/relationships/hyperlink" Target="http://minfinrb.ru/normbase/17/" TargetMode="External" /><Relationship Id="rId57" Type="http://schemas.openxmlformats.org/officeDocument/2006/relationships/hyperlink" Target="http://www.ofukem.ru/budget/regional-budget-2018-2020/" TargetMode="External" /><Relationship Id="rId58" Type="http://schemas.openxmlformats.org/officeDocument/2006/relationships/hyperlink" Target="http://mfnso.nso.ru/page/2755" TargetMode="External" /><Relationship Id="rId59" Type="http://schemas.openxmlformats.org/officeDocument/2006/relationships/hyperlink" Target="http://acts.findep.org/acts.html" TargetMode="External" /><Relationship Id="rId60" Type="http://schemas.openxmlformats.org/officeDocument/2006/relationships/hyperlink" Target="http://open.findep.org/" TargetMode="External" /><Relationship Id="rId61" Type="http://schemas.openxmlformats.org/officeDocument/2006/relationships/hyperlink" Target="http://www.eao.ru/isp-vlast/finansovoe-upravlenie-pravitelstva/byudzhet/?sphrase_id=21692" TargetMode="External" /><Relationship Id="rId62" Type="http://schemas.openxmlformats.org/officeDocument/2006/relationships/hyperlink" Target="http://chaogov.ru/otkrytyy-byudzhet/zakon-o-byudzhete.php" TargetMode="External" /><Relationship Id="rId63" Type="http://schemas.openxmlformats.org/officeDocument/2006/relationships/hyperlink" Target="http://&#1084;&#1080;&#1085;&#1092;&#1080;&#1085;.&#1079;&#1072;&#1073;&#1072;&#1081;&#1082;&#1072;&#1083;&#1100;&#1089;&#1082;&#1080;&#1081;&#1082;&#1088;&#1072;&#1081;.&#1088;&#1092;/byudjet/" TargetMode="External" /><Relationship Id="rId6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92"/>
  <sheetViews>
    <sheetView tabSelected="1" zoomScalePageLayoutView="80" workbookViewId="0" topLeftCell="A1">
      <pane ySplit="4" topLeftCell="A5" activePane="bottomLeft" state="frozen"/>
      <selection pane="topLeft" activeCell="A1" sqref="A1"/>
      <selection pane="bottomLeft" activeCell="E95" sqref="E95"/>
    </sheetView>
  </sheetViews>
  <sheetFormatPr defaultColWidth="9.140625" defaultRowHeight="15"/>
  <cols>
    <col min="1" max="1" width="34.8515625" style="39" customWidth="1"/>
    <col min="2" max="2" width="11.140625" style="39" customWidth="1"/>
    <col min="3" max="3" width="13.421875" style="39" customWidth="1"/>
    <col min="4" max="4" width="13.140625" style="39" customWidth="1"/>
    <col min="5" max="5" width="9.7109375" style="39" customWidth="1"/>
    <col min="6" max="6" width="19.7109375" style="39" customWidth="1"/>
    <col min="7" max="7" width="16.7109375" style="39" customWidth="1"/>
    <col min="8" max="8" width="17.7109375" style="39" customWidth="1"/>
    <col min="9" max="9" width="19.57421875" style="39" customWidth="1"/>
    <col min="10" max="10" width="19.140625" style="39" customWidth="1"/>
    <col min="11" max="16384" width="9.140625" style="39" customWidth="1"/>
  </cols>
  <sheetData>
    <row r="1" spans="1:10" ht="23.25" customHeight="1">
      <c r="A1" s="186" t="s">
        <v>549</v>
      </c>
      <c r="B1" s="187"/>
      <c r="C1" s="187"/>
      <c r="D1" s="187"/>
      <c r="E1" s="187"/>
      <c r="F1" s="187"/>
      <c r="G1" s="187"/>
      <c r="H1" s="187"/>
      <c r="I1" s="187"/>
      <c r="J1" s="187"/>
    </row>
    <row r="2" spans="1:10" ht="15" customHeight="1">
      <c r="A2" s="29" t="s">
        <v>525</v>
      </c>
      <c r="B2" s="30"/>
      <c r="C2" s="30"/>
      <c r="D2" s="30"/>
      <c r="E2" s="23"/>
      <c r="F2" s="23"/>
      <c r="G2" s="169"/>
      <c r="H2" s="169"/>
      <c r="I2" s="169"/>
      <c r="J2" s="169"/>
    </row>
    <row r="3" spans="1:10" ht="138.75" customHeight="1">
      <c r="A3" s="75" t="s">
        <v>104</v>
      </c>
      <c r="B3" s="76" t="s">
        <v>144</v>
      </c>
      <c r="C3" s="76" t="s">
        <v>121</v>
      </c>
      <c r="D3" s="76" t="s">
        <v>119</v>
      </c>
      <c r="E3" s="76" t="s">
        <v>118</v>
      </c>
      <c r="F3" s="31" t="s">
        <v>156</v>
      </c>
      <c r="G3" s="31" t="s">
        <v>148</v>
      </c>
      <c r="H3" s="31" t="s">
        <v>152</v>
      </c>
      <c r="I3" s="31" t="s">
        <v>542</v>
      </c>
      <c r="J3" s="75" t="s">
        <v>157</v>
      </c>
    </row>
    <row r="4" spans="1:10" ht="15.75" customHeight="1">
      <c r="A4" s="32" t="s">
        <v>90</v>
      </c>
      <c r="B4" s="33" t="s">
        <v>94</v>
      </c>
      <c r="C4" s="33" t="s">
        <v>120</v>
      </c>
      <c r="D4" s="33" t="s">
        <v>91</v>
      </c>
      <c r="E4" s="33" t="s">
        <v>91</v>
      </c>
      <c r="F4" s="32" t="s">
        <v>91</v>
      </c>
      <c r="G4" s="34" t="s">
        <v>91</v>
      </c>
      <c r="H4" s="34" t="s">
        <v>91</v>
      </c>
      <c r="I4" s="34" t="s">
        <v>91</v>
      </c>
      <c r="J4" s="34" t="s">
        <v>91</v>
      </c>
    </row>
    <row r="5" spans="1:10" s="24" customFormat="1" ht="15" customHeight="1">
      <c r="A5" s="77" t="s">
        <v>119</v>
      </c>
      <c r="B5" s="78"/>
      <c r="C5" s="78"/>
      <c r="D5" s="78"/>
      <c r="E5" s="79">
        <f>SUM(F5:J5)</f>
        <v>12</v>
      </c>
      <c r="F5" s="80">
        <v>4</v>
      </c>
      <c r="G5" s="81">
        <v>2</v>
      </c>
      <c r="H5" s="81">
        <v>2</v>
      </c>
      <c r="I5" s="81">
        <v>2</v>
      </c>
      <c r="J5" s="81">
        <v>2</v>
      </c>
    </row>
    <row r="6" spans="1:10" ht="15.75" customHeight="1">
      <c r="A6" s="46" t="s">
        <v>1</v>
      </c>
      <c r="B6" s="47" t="str">
        <f aca="true" t="shared" si="0" ref="B6:B37">RANK(C6,$C$7:$C$90)&amp;IF(COUNTIF($C$7:$C$90,C6)&gt;1,"-"&amp;RANK(C6,$C$7:$C$90)+COUNTIF($C$7:$C$90,C6)-1,"")</f>
        <v>1-13</v>
      </c>
      <c r="C6" s="48">
        <f aca="true" t="shared" si="1" ref="C6:C33">E6/D6*100</f>
        <v>100</v>
      </c>
      <c r="D6" s="48">
        <f>12</f>
        <v>12</v>
      </c>
      <c r="E6" s="48">
        <f aca="true" t="shared" si="2" ref="E6:E33">SUM(F6:J6)</f>
        <v>12</v>
      </c>
      <c r="F6" s="49">
        <f>'1.1'!G7</f>
        <v>4</v>
      </c>
      <c r="G6" s="35">
        <f>'1.2'!C7</f>
        <v>2</v>
      </c>
      <c r="H6" s="35">
        <f>'1.3'!C7</f>
        <v>2</v>
      </c>
      <c r="I6" s="35">
        <f>'1.4'!C7</f>
        <v>2</v>
      </c>
      <c r="J6" s="35">
        <f>'1.5'!E8</f>
        <v>2</v>
      </c>
    </row>
    <row r="7" spans="1:10" ht="15.75" customHeight="1">
      <c r="A7" s="46" t="s">
        <v>3</v>
      </c>
      <c r="B7" s="47" t="str">
        <f t="shared" si="0"/>
        <v>1-13</v>
      </c>
      <c r="C7" s="48">
        <f t="shared" si="1"/>
        <v>100</v>
      </c>
      <c r="D7" s="48">
        <f>12</f>
        <v>12</v>
      </c>
      <c r="E7" s="48">
        <f t="shared" si="2"/>
        <v>12</v>
      </c>
      <c r="F7" s="49">
        <f>'1.1'!G9</f>
        <v>4</v>
      </c>
      <c r="G7" s="35">
        <f>'1.2'!C9</f>
        <v>2</v>
      </c>
      <c r="H7" s="35">
        <f>'1.3'!C9</f>
        <v>2</v>
      </c>
      <c r="I7" s="35">
        <f>'1.4'!C9</f>
        <v>2</v>
      </c>
      <c r="J7" s="35">
        <f>'1.5'!E10</f>
        <v>2</v>
      </c>
    </row>
    <row r="8" spans="1:10" ht="15.75" customHeight="1">
      <c r="A8" s="46" t="s">
        <v>7</v>
      </c>
      <c r="B8" s="47" t="str">
        <f t="shared" si="0"/>
        <v>1-13</v>
      </c>
      <c r="C8" s="48">
        <f t="shared" si="1"/>
        <v>100</v>
      </c>
      <c r="D8" s="48">
        <f>12</f>
        <v>12</v>
      </c>
      <c r="E8" s="48">
        <f t="shared" si="2"/>
        <v>12</v>
      </c>
      <c r="F8" s="49">
        <f>'1.1'!G13</f>
        <v>4</v>
      </c>
      <c r="G8" s="35">
        <f>'1.2'!C13</f>
        <v>2</v>
      </c>
      <c r="H8" s="35">
        <f>'1.3'!C13</f>
        <v>2</v>
      </c>
      <c r="I8" s="35">
        <f>'1.4'!C13</f>
        <v>2</v>
      </c>
      <c r="J8" s="35">
        <f>'1.5'!E14</f>
        <v>2</v>
      </c>
    </row>
    <row r="9" spans="1:10" ht="15.75" customHeight="1">
      <c r="A9" s="46" t="s">
        <v>30</v>
      </c>
      <c r="B9" s="47" t="str">
        <f t="shared" si="0"/>
        <v>1-13</v>
      </c>
      <c r="C9" s="48">
        <f t="shared" si="1"/>
        <v>100</v>
      </c>
      <c r="D9" s="48">
        <f>12</f>
        <v>12</v>
      </c>
      <c r="E9" s="48">
        <f t="shared" si="2"/>
        <v>12</v>
      </c>
      <c r="F9" s="49">
        <f>'1.1'!G36</f>
        <v>4</v>
      </c>
      <c r="G9" s="35">
        <f>'1.2'!C36</f>
        <v>2</v>
      </c>
      <c r="H9" s="35">
        <f>'1.3'!C36</f>
        <v>2</v>
      </c>
      <c r="I9" s="35">
        <f>'1.4'!C36</f>
        <v>2</v>
      </c>
      <c r="J9" s="35">
        <f>'1.5'!E37</f>
        <v>2</v>
      </c>
    </row>
    <row r="10" spans="1:10" ht="15.75" customHeight="1">
      <c r="A10" s="46" t="s">
        <v>32</v>
      </c>
      <c r="B10" s="47" t="str">
        <f t="shared" si="0"/>
        <v>1-13</v>
      </c>
      <c r="C10" s="48">
        <f t="shared" si="1"/>
        <v>100</v>
      </c>
      <c r="D10" s="48">
        <f>12</f>
        <v>12</v>
      </c>
      <c r="E10" s="48">
        <f t="shared" si="2"/>
        <v>12</v>
      </c>
      <c r="F10" s="49">
        <f>'1.1'!G38</f>
        <v>4</v>
      </c>
      <c r="G10" s="35">
        <f>'1.2'!C38</f>
        <v>2</v>
      </c>
      <c r="H10" s="35">
        <f>'1.3'!C38</f>
        <v>2</v>
      </c>
      <c r="I10" s="35">
        <f>'1.4'!C38</f>
        <v>2</v>
      </c>
      <c r="J10" s="35">
        <f>'1.5'!E39</f>
        <v>2</v>
      </c>
    </row>
    <row r="11" spans="1:10" ht="15.75" customHeight="1">
      <c r="A11" s="46" t="s">
        <v>99</v>
      </c>
      <c r="B11" s="47" t="str">
        <f t="shared" si="0"/>
        <v>1-13</v>
      </c>
      <c r="C11" s="48">
        <f t="shared" si="1"/>
        <v>100</v>
      </c>
      <c r="D11" s="48">
        <f>12</f>
        <v>12</v>
      </c>
      <c r="E11" s="48">
        <f t="shared" si="2"/>
        <v>12</v>
      </c>
      <c r="F11" s="49">
        <f>'1.1'!G40</f>
        <v>4</v>
      </c>
      <c r="G11" s="35">
        <f>'1.2'!C40</f>
        <v>2</v>
      </c>
      <c r="H11" s="35">
        <f>'1.3'!C40</f>
        <v>2</v>
      </c>
      <c r="I11" s="35">
        <f>'1.4'!C40</f>
        <v>2</v>
      </c>
      <c r="J11" s="35">
        <f>'1.5'!E41</f>
        <v>2</v>
      </c>
    </row>
    <row r="12" spans="1:10" ht="15.75" customHeight="1">
      <c r="A12" s="46" t="s">
        <v>35</v>
      </c>
      <c r="B12" s="47" t="str">
        <f t="shared" si="0"/>
        <v>1-13</v>
      </c>
      <c r="C12" s="48">
        <f t="shared" si="1"/>
        <v>100</v>
      </c>
      <c r="D12" s="48">
        <f>12</f>
        <v>12</v>
      </c>
      <c r="E12" s="48">
        <f t="shared" si="2"/>
        <v>12</v>
      </c>
      <c r="F12" s="49">
        <f>'1.1'!G42</f>
        <v>4</v>
      </c>
      <c r="G12" s="35">
        <f>'1.2'!C42</f>
        <v>2</v>
      </c>
      <c r="H12" s="35">
        <f>'1.3'!C42</f>
        <v>2</v>
      </c>
      <c r="I12" s="35">
        <f>'1.4'!C42</f>
        <v>2</v>
      </c>
      <c r="J12" s="35">
        <f>'1.5'!E43</f>
        <v>2</v>
      </c>
    </row>
    <row r="13" spans="1:10" ht="15.75" customHeight="1">
      <c r="A13" s="46" t="s">
        <v>37</v>
      </c>
      <c r="B13" s="47" t="str">
        <f t="shared" si="0"/>
        <v>1-13</v>
      </c>
      <c r="C13" s="48">
        <f t="shared" si="1"/>
        <v>100</v>
      </c>
      <c r="D13" s="48">
        <f>12</f>
        <v>12</v>
      </c>
      <c r="E13" s="48">
        <f t="shared" si="2"/>
        <v>12</v>
      </c>
      <c r="F13" s="49">
        <f>'1.1'!G44</f>
        <v>4</v>
      </c>
      <c r="G13" s="35">
        <f>'1.2'!C44</f>
        <v>2</v>
      </c>
      <c r="H13" s="35">
        <f>'1.3'!C44</f>
        <v>2</v>
      </c>
      <c r="I13" s="35">
        <f>'1.4'!C44</f>
        <v>2</v>
      </c>
      <c r="J13" s="35">
        <f>'1.5'!E45</f>
        <v>2</v>
      </c>
    </row>
    <row r="14" spans="1:10" s="10" customFormat="1" ht="15.75" customHeight="1">
      <c r="A14" s="46" t="s">
        <v>46</v>
      </c>
      <c r="B14" s="47" t="str">
        <f t="shared" si="0"/>
        <v>1-13</v>
      </c>
      <c r="C14" s="48">
        <f t="shared" si="1"/>
        <v>100</v>
      </c>
      <c r="D14" s="48">
        <f>12</f>
        <v>12</v>
      </c>
      <c r="E14" s="48">
        <f t="shared" si="2"/>
        <v>12</v>
      </c>
      <c r="F14" s="49">
        <f>'1.1'!G55</f>
        <v>4</v>
      </c>
      <c r="G14" s="35">
        <f>'1.2'!C55</f>
        <v>2</v>
      </c>
      <c r="H14" s="35">
        <f>'1.3'!C55</f>
        <v>2</v>
      </c>
      <c r="I14" s="35">
        <f>'1.4'!C55</f>
        <v>2</v>
      </c>
      <c r="J14" s="35">
        <f>'1.5'!E56</f>
        <v>2</v>
      </c>
    </row>
    <row r="15" spans="1:10" ht="15.75" customHeight="1">
      <c r="A15" s="46" t="s">
        <v>54</v>
      </c>
      <c r="B15" s="47" t="str">
        <f t="shared" si="0"/>
        <v>1-13</v>
      </c>
      <c r="C15" s="48">
        <f t="shared" si="1"/>
        <v>100</v>
      </c>
      <c r="D15" s="48">
        <f>12</f>
        <v>12</v>
      </c>
      <c r="E15" s="48">
        <f t="shared" si="2"/>
        <v>12</v>
      </c>
      <c r="F15" s="49">
        <f>'1.1'!G63</f>
        <v>4</v>
      </c>
      <c r="G15" s="35">
        <f>'1.2'!C63</f>
        <v>2</v>
      </c>
      <c r="H15" s="35">
        <f>'1.3'!C63</f>
        <v>2</v>
      </c>
      <c r="I15" s="35">
        <f>'1.4'!C63</f>
        <v>2</v>
      </c>
      <c r="J15" s="35">
        <f>'1.5'!E64</f>
        <v>2</v>
      </c>
    </row>
    <row r="16" spans="1:10" ht="15.75" customHeight="1">
      <c r="A16" s="46" t="s">
        <v>55</v>
      </c>
      <c r="B16" s="47" t="str">
        <f t="shared" si="0"/>
        <v>1-13</v>
      </c>
      <c r="C16" s="48">
        <f t="shared" si="1"/>
        <v>100</v>
      </c>
      <c r="D16" s="48">
        <f>12</f>
        <v>12</v>
      </c>
      <c r="E16" s="48">
        <f t="shared" si="2"/>
        <v>12</v>
      </c>
      <c r="F16" s="49">
        <f>'1.1'!G64</f>
        <v>4</v>
      </c>
      <c r="G16" s="35">
        <f>'1.2'!C64</f>
        <v>2</v>
      </c>
      <c r="H16" s="35">
        <f>'1.3'!C64</f>
        <v>2</v>
      </c>
      <c r="I16" s="35">
        <f>'1.4'!C64</f>
        <v>2</v>
      </c>
      <c r="J16" s="35">
        <f>'1.5'!E65</f>
        <v>2</v>
      </c>
    </row>
    <row r="17" spans="1:10" ht="15.75" customHeight="1">
      <c r="A17" s="46" t="s">
        <v>58</v>
      </c>
      <c r="B17" s="47" t="str">
        <f t="shared" si="0"/>
        <v>1-13</v>
      </c>
      <c r="C17" s="48">
        <f t="shared" si="1"/>
        <v>100</v>
      </c>
      <c r="D17" s="48">
        <f>12</f>
        <v>12</v>
      </c>
      <c r="E17" s="48">
        <f t="shared" si="2"/>
        <v>12</v>
      </c>
      <c r="F17" s="49">
        <f>'1.1'!G67</f>
        <v>4</v>
      </c>
      <c r="G17" s="35">
        <f>'1.2'!C67</f>
        <v>2</v>
      </c>
      <c r="H17" s="35">
        <f>'1.3'!C67</f>
        <v>2</v>
      </c>
      <c r="I17" s="35">
        <f>'1.4'!C67</f>
        <v>2</v>
      </c>
      <c r="J17" s="35">
        <f>'1.5'!E68</f>
        <v>2</v>
      </c>
    </row>
    <row r="18" spans="1:10" s="10" customFormat="1" ht="15.75" customHeight="1">
      <c r="A18" s="50" t="s">
        <v>65</v>
      </c>
      <c r="B18" s="47" t="str">
        <f t="shared" si="0"/>
        <v>1-13</v>
      </c>
      <c r="C18" s="48">
        <f t="shared" si="1"/>
        <v>100</v>
      </c>
      <c r="D18" s="48">
        <f>12</f>
        <v>12</v>
      </c>
      <c r="E18" s="48">
        <f t="shared" si="2"/>
        <v>12</v>
      </c>
      <c r="F18" s="49">
        <f>'1.1'!G74</f>
        <v>4</v>
      </c>
      <c r="G18" s="35">
        <f>'1.2'!C74</f>
        <v>2</v>
      </c>
      <c r="H18" s="35">
        <f>'1.3'!C74</f>
        <v>2</v>
      </c>
      <c r="I18" s="35">
        <f>'1.4'!C74</f>
        <v>2</v>
      </c>
      <c r="J18" s="35">
        <f>'1.5'!E75</f>
        <v>2</v>
      </c>
    </row>
    <row r="19" spans="1:10" ht="15.75" customHeight="1">
      <c r="A19" s="46" t="s">
        <v>86</v>
      </c>
      <c r="B19" s="47" t="str">
        <f t="shared" si="0"/>
        <v>1-13</v>
      </c>
      <c r="C19" s="48">
        <f t="shared" si="1"/>
        <v>100</v>
      </c>
      <c r="D19" s="48">
        <f>12</f>
        <v>12</v>
      </c>
      <c r="E19" s="48">
        <f t="shared" si="2"/>
        <v>12</v>
      </c>
      <c r="F19" s="49">
        <f>'1.1'!G95</f>
        <v>4</v>
      </c>
      <c r="G19" s="35">
        <f>'1.2'!C95</f>
        <v>2</v>
      </c>
      <c r="H19" s="35">
        <f>'1.3'!C95</f>
        <v>2</v>
      </c>
      <c r="I19" s="35">
        <f>'1.4'!C95</f>
        <v>2</v>
      </c>
      <c r="J19" s="35">
        <f>'1.5'!E96</f>
        <v>2</v>
      </c>
    </row>
    <row r="20" spans="1:10" ht="15.75" customHeight="1">
      <c r="A20" s="46" t="s">
        <v>23</v>
      </c>
      <c r="B20" s="47" t="str">
        <f t="shared" si="0"/>
        <v>14-19</v>
      </c>
      <c r="C20" s="48">
        <f t="shared" si="1"/>
        <v>91.66666666666666</v>
      </c>
      <c r="D20" s="48">
        <f>12</f>
        <v>12</v>
      </c>
      <c r="E20" s="48">
        <f t="shared" si="2"/>
        <v>11</v>
      </c>
      <c r="F20" s="49">
        <f>'1.1'!G29</f>
        <v>4</v>
      </c>
      <c r="G20" s="35">
        <f>'1.2'!C29</f>
        <v>2</v>
      </c>
      <c r="H20" s="35">
        <f>'1.3'!C29</f>
        <v>2</v>
      </c>
      <c r="I20" s="35">
        <f>'1.4'!C29</f>
        <v>2</v>
      </c>
      <c r="J20" s="35">
        <f>'1.5'!E30</f>
        <v>1</v>
      </c>
    </row>
    <row r="21" spans="1:10" ht="15.75" customHeight="1">
      <c r="A21" s="46" t="s">
        <v>29</v>
      </c>
      <c r="B21" s="47" t="str">
        <f t="shared" si="0"/>
        <v>14-19</v>
      </c>
      <c r="C21" s="48">
        <f t="shared" si="1"/>
        <v>91.66666666666666</v>
      </c>
      <c r="D21" s="48">
        <f>12</f>
        <v>12</v>
      </c>
      <c r="E21" s="48">
        <f t="shared" si="2"/>
        <v>11</v>
      </c>
      <c r="F21" s="49">
        <f>'1.1'!G35</f>
        <v>4</v>
      </c>
      <c r="G21" s="35">
        <f>'1.2'!C35</f>
        <v>2</v>
      </c>
      <c r="H21" s="35">
        <f>'1.3'!C35</f>
        <v>2</v>
      </c>
      <c r="I21" s="35">
        <f>'1.4'!C35</f>
        <v>2</v>
      </c>
      <c r="J21" s="35">
        <f>'1.5'!E36</f>
        <v>1</v>
      </c>
    </row>
    <row r="22" spans="1:10" ht="15.75" customHeight="1">
      <c r="A22" s="46" t="s">
        <v>36</v>
      </c>
      <c r="B22" s="47" t="str">
        <f t="shared" si="0"/>
        <v>14-19</v>
      </c>
      <c r="C22" s="48">
        <f t="shared" si="1"/>
        <v>91.66666666666666</v>
      </c>
      <c r="D22" s="48">
        <f>12</f>
        <v>12</v>
      </c>
      <c r="E22" s="48">
        <f t="shared" si="2"/>
        <v>11</v>
      </c>
      <c r="F22" s="49">
        <f>'1.1'!G43</f>
        <v>4</v>
      </c>
      <c r="G22" s="35">
        <f>'1.2'!C43</f>
        <v>2</v>
      </c>
      <c r="H22" s="35">
        <f>'1.3'!C43</f>
        <v>2</v>
      </c>
      <c r="I22" s="35">
        <f>'1.4'!C43</f>
        <v>2</v>
      </c>
      <c r="J22" s="35">
        <f>'1.5'!E44</f>
        <v>1</v>
      </c>
    </row>
    <row r="23" spans="1:10" ht="15.75" customHeight="1">
      <c r="A23" s="46" t="s">
        <v>62</v>
      </c>
      <c r="B23" s="47" t="str">
        <f t="shared" si="0"/>
        <v>14-19</v>
      </c>
      <c r="C23" s="48">
        <f t="shared" si="1"/>
        <v>91.66666666666666</v>
      </c>
      <c r="D23" s="48">
        <f>12</f>
        <v>12</v>
      </c>
      <c r="E23" s="48">
        <f t="shared" si="2"/>
        <v>11</v>
      </c>
      <c r="F23" s="49">
        <f>'1.1'!G71</f>
        <v>4</v>
      </c>
      <c r="G23" s="35">
        <f>'1.2'!C71</f>
        <v>2</v>
      </c>
      <c r="H23" s="35">
        <f>'1.3'!C71</f>
        <v>2</v>
      </c>
      <c r="I23" s="35">
        <f>'1.4'!C71</f>
        <v>2</v>
      </c>
      <c r="J23" s="35">
        <f>'1.5'!E72</f>
        <v>1</v>
      </c>
    </row>
    <row r="24" spans="1:10" ht="15.75" customHeight="1">
      <c r="A24" s="46" t="s">
        <v>63</v>
      </c>
      <c r="B24" s="47" t="str">
        <f t="shared" si="0"/>
        <v>14-19</v>
      </c>
      <c r="C24" s="48">
        <f t="shared" si="1"/>
        <v>91.66666666666666</v>
      </c>
      <c r="D24" s="48">
        <f>12</f>
        <v>12</v>
      </c>
      <c r="E24" s="48">
        <f t="shared" si="2"/>
        <v>11</v>
      </c>
      <c r="F24" s="49">
        <f>'1.1'!G72</f>
        <v>4</v>
      </c>
      <c r="G24" s="35">
        <f>'1.2'!C72</f>
        <v>2</v>
      </c>
      <c r="H24" s="35">
        <f>'1.3'!C72</f>
        <v>2</v>
      </c>
      <c r="I24" s="35">
        <f>'1.4'!C72</f>
        <v>2</v>
      </c>
      <c r="J24" s="35">
        <f>'1.5'!E73</f>
        <v>1</v>
      </c>
    </row>
    <row r="25" spans="1:10" ht="15.75" customHeight="1">
      <c r="A25" s="46" t="s">
        <v>66</v>
      </c>
      <c r="B25" s="47" t="str">
        <f t="shared" si="0"/>
        <v>14-19</v>
      </c>
      <c r="C25" s="48">
        <f t="shared" si="1"/>
        <v>91.66666666666666</v>
      </c>
      <c r="D25" s="48">
        <f>12</f>
        <v>12</v>
      </c>
      <c r="E25" s="48">
        <f t="shared" si="2"/>
        <v>11</v>
      </c>
      <c r="F25" s="49">
        <f>'1.1'!G75</f>
        <v>4</v>
      </c>
      <c r="G25" s="35">
        <f>'1.2'!C75</f>
        <v>2</v>
      </c>
      <c r="H25" s="35">
        <f>'1.3'!C75</f>
        <v>2</v>
      </c>
      <c r="I25" s="35">
        <f>'1.4'!C75</f>
        <v>2</v>
      </c>
      <c r="J25" s="35">
        <f>'1.5'!E76</f>
        <v>1</v>
      </c>
    </row>
    <row r="26" spans="1:10" s="10" customFormat="1" ht="15.75" customHeight="1">
      <c r="A26" s="46" t="s">
        <v>12</v>
      </c>
      <c r="B26" s="47" t="str">
        <f t="shared" si="0"/>
        <v>20-26</v>
      </c>
      <c r="C26" s="48">
        <f t="shared" si="1"/>
        <v>83.33333333333334</v>
      </c>
      <c r="D26" s="48">
        <f>12</f>
        <v>12</v>
      </c>
      <c r="E26" s="48">
        <f t="shared" si="2"/>
        <v>10</v>
      </c>
      <c r="F26" s="49">
        <f>'1.1'!G18</f>
        <v>4</v>
      </c>
      <c r="G26" s="35">
        <f>'1.2'!C18</f>
        <v>2</v>
      </c>
      <c r="H26" s="35">
        <f>'1.3'!C18</f>
        <v>2</v>
      </c>
      <c r="I26" s="35">
        <f>'1.4'!C18</f>
        <v>2</v>
      </c>
      <c r="J26" s="35">
        <f>'1.5'!E19</f>
        <v>0</v>
      </c>
    </row>
    <row r="27" spans="1:10" ht="15.75" customHeight="1">
      <c r="A27" s="46" t="s">
        <v>15</v>
      </c>
      <c r="B27" s="47" t="str">
        <f t="shared" si="0"/>
        <v>20-26</v>
      </c>
      <c r="C27" s="48">
        <f t="shared" si="1"/>
        <v>83.33333333333334</v>
      </c>
      <c r="D27" s="48">
        <f>12</f>
        <v>12</v>
      </c>
      <c r="E27" s="48">
        <f t="shared" si="2"/>
        <v>10</v>
      </c>
      <c r="F27" s="49">
        <f>'1.1'!G21</f>
        <v>4</v>
      </c>
      <c r="G27" s="35">
        <f>'1.2'!C21</f>
        <v>2</v>
      </c>
      <c r="H27" s="35">
        <f>'1.3'!C21</f>
        <v>2</v>
      </c>
      <c r="I27" s="35">
        <f>'1.4'!C21</f>
        <v>2</v>
      </c>
      <c r="J27" s="35">
        <f>'1.5'!E22</f>
        <v>0</v>
      </c>
    </row>
    <row r="28" spans="1:10" ht="15.75" customHeight="1">
      <c r="A28" s="46" t="s">
        <v>34</v>
      </c>
      <c r="B28" s="47" t="str">
        <f t="shared" si="0"/>
        <v>20-26</v>
      </c>
      <c r="C28" s="48">
        <f t="shared" si="1"/>
        <v>83.33333333333334</v>
      </c>
      <c r="D28" s="48">
        <f>12</f>
        <v>12</v>
      </c>
      <c r="E28" s="48">
        <f t="shared" si="2"/>
        <v>10</v>
      </c>
      <c r="F28" s="49">
        <f>'1.1'!G41</f>
        <v>4</v>
      </c>
      <c r="G28" s="35">
        <f>'1.2'!C41</f>
        <v>2</v>
      </c>
      <c r="H28" s="35">
        <f>'1.3'!C41</f>
        <v>2</v>
      </c>
      <c r="I28" s="35">
        <f>'1.4'!C41</f>
        <v>2</v>
      </c>
      <c r="J28" s="35">
        <f>'1.5'!E42</f>
        <v>0</v>
      </c>
    </row>
    <row r="29" spans="1:10" ht="15.75" customHeight="1">
      <c r="A29" s="46" t="s">
        <v>71</v>
      </c>
      <c r="B29" s="47" t="str">
        <f t="shared" si="0"/>
        <v>20-26</v>
      </c>
      <c r="C29" s="48">
        <f t="shared" si="1"/>
        <v>83.33333333333334</v>
      </c>
      <c r="D29" s="48">
        <f>12</f>
        <v>12</v>
      </c>
      <c r="E29" s="48">
        <f t="shared" si="2"/>
        <v>10</v>
      </c>
      <c r="F29" s="49">
        <f>'1.1'!G79</f>
        <v>4</v>
      </c>
      <c r="G29" s="35">
        <f>'1.2'!C79</f>
        <v>2</v>
      </c>
      <c r="H29" s="35">
        <f>'1.3'!C79</f>
        <v>2</v>
      </c>
      <c r="I29" s="35">
        <f>'1.4'!C79</f>
        <v>2</v>
      </c>
      <c r="J29" s="35">
        <f>'1.5'!E80</f>
        <v>0</v>
      </c>
    </row>
    <row r="30" spans="1:10" ht="15.75" customHeight="1">
      <c r="A30" s="46" t="s">
        <v>77</v>
      </c>
      <c r="B30" s="47" t="str">
        <f t="shared" si="0"/>
        <v>20-26</v>
      </c>
      <c r="C30" s="48">
        <f t="shared" si="1"/>
        <v>83.33333333333334</v>
      </c>
      <c r="D30" s="48">
        <f>12</f>
        <v>12</v>
      </c>
      <c r="E30" s="48">
        <f t="shared" si="2"/>
        <v>10</v>
      </c>
      <c r="F30" s="49">
        <f>'1.1'!G84</f>
        <v>4</v>
      </c>
      <c r="G30" s="35">
        <f>'1.2'!C84</f>
        <v>0</v>
      </c>
      <c r="H30" s="35">
        <f>'1.3'!C84</f>
        <v>2</v>
      </c>
      <c r="I30" s="35">
        <f>'1.4'!C84</f>
        <v>2</v>
      </c>
      <c r="J30" s="35">
        <f>'1.5'!E85</f>
        <v>2</v>
      </c>
    </row>
    <row r="31" spans="1:10" ht="15.75" customHeight="1">
      <c r="A31" s="46" t="s">
        <v>78</v>
      </c>
      <c r="B31" s="47" t="str">
        <f t="shared" si="0"/>
        <v>20-26</v>
      </c>
      <c r="C31" s="48">
        <f t="shared" si="1"/>
        <v>83.33333333333334</v>
      </c>
      <c r="D31" s="48">
        <f>12</f>
        <v>12</v>
      </c>
      <c r="E31" s="48">
        <f t="shared" si="2"/>
        <v>10</v>
      </c>
      <c r="F31" s="49">
        <f>'1.1'!G85</f>
        <v>4</v>
      </c>
      <c r="G31" s="35">
        <f>'1.2'!C85</f>
        <v>2</v>
      </c>
      <c r="H31" s="35">
        <f>'1.3'!C85</f>
        <v>2</v>
      </c>
      <c r="I31" s="35">
        <f>'1.4'!C85</f>
        <v>2</v>
      </c>
      <c r="J31" s="35">
        <f>'1.5'!E86</f>
        <v>0</v>
      </c>
    </row>
    <row r="32" spans="1:10" s="10" customFormat="1" ht="15.75" customHeight="1">
      <c r="A32" s="46" t="s">
        <v>84</v>
      </c>
      <c r="B32" s="47" t="str">
        <f t="shared" si="0"/>
        <v>20-26</v>
      </c>
      <c r="C32" s="48">
        <f t="shared" si="1"/>
        <v>83.33333333333334</v>
      </c>
      <c r="D32" s="48">
        <f>12</f>
        <v>12</v>
      </c>
      <c r="E32" s="48">
        <f t="shared" si="2"/>
        <v>10</v>
      </c>
      <c r="F32" s="49">
        <f>'1.1'!G93</f>
        <v>4</v>
      </c>
      <c r="G32" s="35">
        <f>'1.2'!C93</f>
        <v>2</v>
      </c>
      <c r="H32" s="35">
        <f>'1.3'!C93</f>
        <v>2</v>
      </c>
      <c r="I32" s="35">
        <f>'1.4'!C93</f>
        <v>2</v>
      </c>
      <c r="J32" s="35">
        <f>'1.5'!E94</f>
        <v>0</v>
      </c>
    </row>
    <row r="33" spans="1:10" s="10" customFormat="1" ht="15.75" customHeight="1">
      <c r="A33" s="46" t="s">
        <v>100</v>
      </c>
      <c r="B33" s="47" t="str">
        <f t="shared" si="0"/>
        <v>27</v>
      </c>
      <c r="C33" s="48">
        <f t="shared" si="1"/>
        <v>80</v>
      </c>
      <c r="D33" s="48">
        <f>E5-2</f>
        <v>10</v>
      </c>
      <c r="E33" s="48">
        <f t="shared" si="2"/>
        <v>8</v>
      </c>
      <c r="F33" s="49">
        <f>'1.1'!G45</f>
        <v>4</v>
      </c>
      <c r="G33" s="35">
        <f>'1.2'!C45</f>
        <v>0</v>
      </c>
      <c r="H33" s="35">
        <f>'1.3'!C45</f>
        <v>2</v>
      </c>
      <c r="I33" s="35">
        <f>'1.4'!C45</f>
        <v>2</v>
      </c>
      <c r="J33" s="35" t="str">
        <f>'1.5'!E46</f>
        <v>- *</v>
      </c>
    </row>
    <row r="34" spans="1:10" ht="15.75" customHeight="1">
      <c r="A34" s="46" t="s">
        <v>17</v>
      </c>
      <c r="B34" s="47" t="str">
        <f t="shared" si="0"/>
        <v>28-34</v>
      </c>
      <c r="C34" s="48">
        <f aca="true" t="shared" si="3" ref="C34:C62">E34/D34*100</f>
        <v>75</v>
      </c>
      <c r="D34" s="48">
        <f>12</f>
        <v>12</v>
      </c>
      <c r="E34" s="48">
        <f aca="true" t="shared" si="4" ref="E34:E62">SUM(F34:J34)</f>
        <v>9</v>
      </c>
      <c r="F34" s="49">
        <f>'1.1'!G23</f>
        <v>4</v>
      </c>
      <c r="G34" s="35">
        <f>'1.2'!C23</f>
        <v>2</v>
      </c>
      <c r="H34" s="35">
        <f>'1.3'!C23</f>
        <v>0</v>
      </c>
      <c r="I34" s="35">
        <f>'1.4'!C23</f>
        <v>2</v>
      </c>
      <c r="J34" s="35">
        <f>'1.5'!E24</f>
        <v>1</v>
      </c>
    </row>
    <row r="35" spans="1:10" ht="15.75" customHeight="1">
      <c r="A35" s="46" t="s">
        <v>26</v>
      </c>
      <c r="B35" s="47" t="str">
        <f t="shared" si="0"/>
        <v>28-34</v>
      </c>
      <c r="C35" s="48">
        <f t="shared" si="3"/>
        <v>75</v>
      </c>
      <c r="D35" s="48">
        <f>12</f>
        <v>12</v>
      </c>
      <c r="E35" s="48">
        <f t="shared" si="4"/>
        <v>9</v>
      </c>
      <c r="F35" s="49">
        <f>'1.1'!G32</f>
        <v>4</v>
      </c>
      <c r="G35" s="35">
        <f>'1.2'!C32</f>
        <v>2</v>
      </c>
      <c r="H35" s="35">
        <f>'1.3'!C32</f>
        <v>2</v>
      </c>
      <c r="I35" s="35">
        <f>'1.4'!C32</f>
        <v>0</v>
      </c>
      <c r="J35" s="35">
        <f>'1.5'!E33</f>
        <v>1</v>
      </c>
    </row>
    <row r="36" spans="1:10" ht="15.75" customHeight="1">
      <c r="A36" s="46" t="s">
        <v>64</v>
      </c>
      <c r="B36" s="47" t="str">
        <f t="shared" si="0"/>
        <v>28-34</v>
      </c>
      <c r="C36" s="48">
        <f t="shared" si="3"/>
        <v>75</v>
      </c>
      <c r="D36" s="48">
        <f>12</f>
        <v>12</v>
      </c>
      <c r="E36" s="48">
        <f t="shared" si="4"/>
        <v>9</v>
      </c>
      <c r="F36" s="49">
        <f>'1.1'!G73</f>
        <v>4</v>
      </c>
      <c r="G36" s="35">
        <f>'1.2'!C73</f>
        <v>2</v>
      </c>
      <c r="H36" s="35">
        <f>'1.3'!C73</f>
        <v>2</v>
      </c>
      <c r="I36" s="35">
        <f>'1.4'!C73</f>
        <v>0</v>
      </c>
      <c r="J36" s="35">
        <f>'1.5'!E74</f>
        <v>1</v>
      </c>
    </row>
    <row r="37" spans="1:10" ht="15.75" customHeight="1">
      <c r="A37" s="46" t="s">
        <v>70</v>
      </c>
      <c r="B37" s="47" t="str">
        <f t="shared" si="0"/>
        <v>28-34</v>
      </c>
      <c r="C37" s="48">
        <f t="shared" si="3"/>
        <v>75</v>
      </c>
      <c r="D37" s="48">
        <f>12</f>
        <v>12</v>
      </c>
      <c r="E37" s="48">
        <f t="shared" si="4"/>
        <v>9</v>
      </c>
      <c r="F37" s="49">
        <f>'1.1'!G78</f>
        <v>4</v>
      </c>
      <c r="G37" s="35">
        <f>'1.2'!C78</f>
        <v>2</v>
      </c>
      <c r="H37" s="35">
        <f>'1.3'!C78</f>
        <v>2</v>
      </c>
      <c r="I37" s="35">
        <f>'1.4'!C78</f>
        <v>0</v>
      </c>
      <c r="J37" s="35">
        <f>'1.5'!E79</f>
        <v>1</v>
      </c>
    </row>
    <row r="38" spans="1:10" ht="15.75" customHeight="1">
      <c r="A38" s="46" t="s">
        <v>69</v>
      </c>
      <c r="B38" s="47" t="str">
        <f aca="true" t="shared" si="5" ref="B38:B69">RANK(C38,$C$7:$C$90)&amp;IF(COUNTIF($C$7:$C$90,C38)&gt;1,"-"&amp;RANK(C38,$C$7:$C$90)+COUNTIF($C$7:$C$90,C38)-1,"")</f>
        <v>28-34</v>
      </c>
      <c r="C38" s="48">
        <f t="shared" si="3"/>
        <v>75</v>
      </c>
      <c r="D38" s="48">
        <f>12</f>
        <v>12</v>
      </c>
      <c r="E38" s="48">
        <f t="shared" si="4"/>
        <v>9</v>
      </c>
      <c r="F38" s="49">
        <f>'1.1'!G88</f>
        <v>4</v>
      </c>
      <c r="G38" s="35">
        <f>'1.2'!C88</f>
        <v>2</v>
      </c>
      <c r="H38" s="35">
        <f>'1.3'!C88</f>
        <v>2</v>
      </c>
      <c r="I38" s="35">
        <f>'1.4'!C88</f>
        <v>0</v>
      </c>
      <c r="J38" s="35">
        <f>'1.5'!E89</f>
        <v>1</v>
      </c>
    </row>
    <row r="39" spans="1:10" ht="15.75" customHeight="1">
      <c r="A39" s="46" t="s">
        <v>82</v>
      </c>
      <c r="B39" s="47" t="str">
        <f t="shared" si="5"/>
        <v>28-34</v>
      </c>
      <c r="C39" s="48">
        <f t="shared" si="3"/>
        <v>75</v>
      </c>
      <c r="D39" s="48">
        <f>12</f>
        <v>12</v>
      </c>
      <c r="E39" s="48">
        <f t="shared" si="4"/>
        <v>9</v>
      </c>
      <c r="F39" s="49">
        <f>'1.1'!G91</f>
        <v>4</v>
      </c>
      <c r="G39" s="35">
        <f>'1.2'!C91</f>
        <v>2</v>
      </c>
      <c r="H39" s="35">
        <f>'1.3'!C91</f>
        <v>2</v>
      </c>
      <c r="I39" s="35">
        <f>'1.4'!C91</f>
        <v>0</v>
      </c>
      <c r="J39" s="35">
        <f>'1.5'!E92</f>
        <v>1</v>
      </c>
    </row>
    <row r="40" spans="1:10" ht="15.75" customHeight="1">
      <c r="A40" s="46" t="s">
        <v>87</v>
      </c>
      <c r="B40" s="47" t="str">
        <f t="shared" si="5"/>
        <v>28-34</v>
      </c>
      <c r="C40" s="48">
        <f t="shared" si="3"/>
        <v>75</v>
      </c>
      <c r="D40" s="48">
        <f>12</f>
        <v>12</v>
      </c>
      <c r="E40" s="48">
        <f t="shared" si="4"/>
        <v>9</v>
      </c>
      <c r="F40" s="49">
        <f>'1.1'!G96</f>
        <v>4</v>
      </c>
      <c r="G40" s="35">
        <f>'1.2'!C96</f>
        <v>2</v>
      </c>
      <c r="H40" s="35">
        <f>'1.3'!C96</f>
        <v>2</v>
      </c>
      <c r="I40" s="35">
        <f>'1.4'!C96</f>
        <v>0</v>
      </c>
      <c r="J40" s="35">
        <f>'1.5'!E97</f>
        <v>1</v>
      </c>
    </row>
    <row r="41" spans="1:10" s="10" customFormat="1" ht="15.75" customHeight="1">
      <c r="A41" s="46" t="s">
        <v>51</v>
      </c>
      <c r="B41" s="47" t="str">
        <f t="shared" si="5"/>
        <v>35</v>
      </c>
      <c r="C41" s="48">
        <f t="shared" si="3"/>
        <v>70.83333333333334</v>
      </c>
      <c r="D41" s="48">
        <f>12</f>
        <v>12</v>
      </c>
      <c r="E41" s="48">
        <f t="shared" si="4"/>
        <v>8.5</v>
      </c>
      <c r="F41" s="49">
        <f>'1.1'!G60</f>
        <v>4</v>
      </c>
      <c r="G41" s="35">
        <f>'1.2'!C60</f>
        <v>2</v>
      </c>
      <c r="H41" s="35">
        <f>'1.3'!C60</f>
        <v>2</v>
      </c>
      <c r="I41" s="35">
        <f>'1.4'!C60</f>
        <v>0</v>
      </c>
      <c r="J41" s="35">
        <f>'1.5'!E61</f>
        <v>0.5</v>
      </c>
    </row>
    <row r="42" spans="1:10" ht="15.75" customHeight="1">
      <c r="A42" s="46" t="s">
        <v>4</v>
      </c>
      <c r="B42" s="47" t="str">
        <f t="shared" si="5"/>
        <v>36-56</v>
      </c>
      <c r="C42" s="48">
        <f t="shared" si="3"/>
        <v>66.66666666666666</v>
      </c>
      <c r="D42" s="48">
        <f>12</f>
        <v>12</v>
      </c>
      <c r="E42" s="48">
        <f t="shared" si="4"/>
        <v>8</v>
      </c>
      <c r="F42" s="49">
        <f>'1.1'!G10</f>
        <v>4</v>
      </c>
      <c r="G42" s="35">
        <f>'1.2'!C10</f>
        <v>2</v>
      </c>
      <c r="H42" s="35">
        <f>'1.3'!C10</f>
        <v>2</v>
      </c>
      <c r="I42" s="35">
        <f>'1.4'!C10</f>
        <v>0</v>
      </c>
      <c r="J42" s="35">
        <f>'1.5'!E11</f>
        <v>0</v>
      </c>
    </row>
    <row r="43" spans="1:10" ht="15.75" customHeight="1">
      <c r="A43" s="46" t="s">
        <v>5</v>
      </c>
      <c r="B43" s="47" t="str">
        <f t="shared" si="5"/>
        <v>36-56</v>
      </c>
      <c r="C43" s="48">
        <f t="shared" si="3"/>
        <v>66.66666666666666</v>
      </c>
      <c r="D43" s="48">
        <f>12</f>
        <v>12</v>
      </c>
      <c r="E43" s="48">
        <f t="shared" si="4"/>
        <v>8</v>
      </c>
      <c r="F43" s="49">
        <f>'1.1'!G11</f>
        <v>4</v>
      </c>
      <c r="G43" s="35">
        <f>'1.2'!C11</f>
        <v>2</v>
      </c>
      <c r="H43" s="35">
        <f>'1.3'!C11</f>
        <v>2</v>
      </c>
      <c r="I43" s="35">
        <f>'1.4'!C11</f>
        <v>0</v>
      </c>
      <c r="J43" s="35">
        <f>'1.5'!E12</f>
        <v>0</v>
      </c>
    </row>
    <row r="44" spans="1:10" ht="15.75" customHeight="1">
      <c r="A44" s="46" t="s">
        <v>6</v>
      </c>
      <c r="B44" s="47" t="str">
        <f t="shared" si="5"/>
        <v>36-56</v>
      </c>
      <c r="C44" s="48">
        <f t="shared" si="3"/>
        <v>66.66666666666666</v>
      </c>
      <c r="D44" s="48">
        <f>12</f>
        <v>12</v>
      </c>
      <c r="E44" s="48">
        <f t="shared" si="4"/>
        <v>8</v>
      </c>
      <c r="F44" s="49">
        <f>'1.1'!G12</f>
        <v>4</v>
      </c>
      <c r="G44" s="35">
        <f>'1.2'!C12</f>
        <v>2</v>
      </c>
      <c r="H44" s="35">
        <f>'1.3'!C12</f>
        <v>2</v>
      </c>
      <c r="I44" s="35">
        <f>'1.4'!C12</f>
        <v>0</v>
      </c>
      <c r="J44" s="35">
        <f>'1.5'!E13</f>
        <v>0</v>
      </c>
    </row>
    <row r="45" spans="1:10" ht="15.75" customHeight="1">
      <c r="A45" s="46" t="s">
        <v>8</v>
      </c>
      <c r="B45" s="47" t="str">
        <f t="shared" si="5"/>
        <v>36-56</v>
      </c>
      <c r="C45" s="48">
        <f t="shared" si="3"/>
        <v>66.66666666666666</v>
      </c>
      <c r="D45" s="48">
        <f>12</f>
        <v>12</v>
      </c>
      <c r="E45" s="48">
        <f t="shared" si="4"/>
        <v>8</v>
      </c>
      <c r="F45" s="49">
        <f>'1.1'!G14</f>
        <v>4</v>
      </c>
      <c r="G45" s="35">
        <f>'1.2'!C14</f>
        <v>2</v>
      </c>
      <c r="H45" s="35">
        <f>'1.3'!C14</f>
        <v>2</v>
      </c>
      <c r="I45" s="35">
        <f>'1.4'!C14</f>
        <v>0</v>
      </c>
      <c r="J45" s="35">
        <f>'1.5'!E15</f>
        <v>0</v>
      </c>
    </row>
    <row r="46" spans="1:10" ht="15.75" customHeight="1">
      <c r="A46" s="46" t="s">
        <v>9</v>
      </c>
      <c r="B46" s="47" t="str">
        <f t="shared" si="5"/>
        <v>36-56</v>
      </c>
      <c r="C46" s="48">
        <f t="shared" si="3"/>
        <v>66.66666666666666</v>
      </c>
      <c r="D46" s="48">
        <f>12</f>
        <v>12</v>
      </c>
      <c r="E46" s="48">
        <f t="shared" si="4"/>
        <v>8</v>
      </c>
      <c r="F46" s="49">
        <f>'1.1'!G15</f>
        <v>4</v>
      </c>
      <c r="G46" s="35">
        <f>'1.2'!C15</f>
        <v>0</v>
      </c>
      <c r="H46" s="35">
        <f>'1.3'!C15</f>
        <v>2</v>
      </c>
      <c r="I46" s="35">
        <f>'1.4'!C15</f>
        <v>2</v>
      </c>
      <c r="J46" s="35">
        <f>'1.5'!E16</f>
        <v>0</v>
      </c>
    </row>
    <row r="47" spans="1:10" ht="15.75" customHeight="1">
      <c r="A47" s="46" t="s">
        <v>10</v>
      </c>
      <c r="B47" s="47" t="str">
        <f t="shared" si="5"/>
        <v>36-56</v>
      </c>
      <c r="C47" s="48">
        <f t="shared" si="3"/>
        <v>66.66666666666666</v>
      </c>
      <c r="D47" s="48">
        <f>12</f>
        <v>12</v>
      </c>
      <c r="E47" s="48">
        <f t="shared" si="4"/>
        <v>8</v>
      </c>
      <c r="F47" s="49">
        <f>'1.1'!G16</f>
        <v>4</v>
      </c>
      <c r="G47" s="35">
        <f>'1.2'!C16</f>
        <v>2</v>
      </c>
      <c r="H47" s="35">
        <f>'1.3'!C16</f>
        <v>2</v>
      </c>
      <c r="I47" s="35">
        <f>'1.4'!C16</f>
        <v>0</v>
      </c>
      <c r="J47" s="35">
        <f>'1.5'!E17</f>
        <v>0</v>
      </c>
    </row>
    <row r="48" spans="1:10" ht="15.75" customHeight="1">
      <c r="A48" s="46" t="s">
        <v>13</v>
      </c>
      <c r="B48" s="47" t="str">
        <f t="shared" si="5"/>
        <v>36-56</v>
      </c>
      <c r="C48" s="48">
        <f t="shared" si="3"/>
        <v>66.66666666666666</v>
      </c>
      <c r="D48" s="48">
        <f>12</f>
        <v>12</v>
      </c>
      <c r="E48" s="48">
        <f t="shared" si="4"/>
        <v>8</v>
      </c>
      <c r="F48" s="49">
        <f>'1.1'!G19</f>
        <v>2</v>
      </c>
      <c r="G48" s="35">
        <f>'1.2'!C19</f>
        <v>2</v>
      </c>
      <c r="H48" s="35">
        <f>'1.3'!C19</f>
        <v>2</v>
      </c>
      <c r="I48" s="35">
        <f>'1.4'!C19</f>
        <v>2</v>
      </c>
      <c r="J48" s="35">
        <f>'1.5'!E20</f>
        <v>0</v>
      </c>
    </row>
    <row r="49" spans="1:10" ht="15.75" customHeight="1">
      <c r="A49" s="46" t="s">
        <v>14</v>
      </c>
      <c r="B49" s="47" t="str">
        <f t="shared" si="5"/>
        <v>36-56</v>
      </c>
      <c r="C49" s="48">
        <f t="shared" si="3"/>
        <v>66.66666666666666</v>
      </c>
      <c r="D49" s="48">
        <f>12</f>
        <v>12</v>
      </c>
      <c r="E49" s="48">
        <f t="shared" si="4"/>
        <v>8</v>
      </c>
      <c r="F49" s="49">
        <f>'1.1'!G20</f>
        <v>4</v>
      </c>
      <c r="G49" s="35">
        <f>'1.2'!C20</f>
        <v>2</v>
      </c>
      <c r="H49" s="35">
        <f>'1.3'!C20</f>
        <v>2</v>
      </c>
      <c r="I49" s="35">
        <f>'1.4'!C20</f>
        <v>0</v>
      </c>
      <c r="J49" s="35">
        <f>'1.5'!E21</f>
        <v>0</v>
      </c>
    </row>
    <row r="50" spans="1:10" ht="15.75" customHeight="1">
      <c r="A50" s="46" t="s">
        <v>16</v>
      </c>
      <c r="B50" s="47" t="str">
        <f t="shared" si="5"/>
        <v>36-56</v>
      </c>
      <c r="C50" s="48">
        <f t="shared" si="3"/>
        <v>66.66666666666666</v>
      </c>
      <c r="D50" s="48">
        <f>12</f>
        <v>12</v>
      </c>
      <c r="E50" s="48">
        <f t="shared" si="4"/>
        <v>8</v>
      </c>
      <c r="F50" s="49">
        <f>'1.1'!G22</f>
        <v>4</v>
      </c>
      <c r="G50" s="35">
        <f>'1.2'!C22</f>
        <v>0</v>
      </c>
      <c r="H50" s="35">
        <f>'1.3'!C22</f>
        <v>2</v>
      </c>
      <c r="I50" s="35">
        <f>'1.4'!C22</f>
        <v>2</v>
      </c>
      <c r="J50" s="35">
        <f>'1.5'!E23</f>
        <v>0</v>
      </c>
    </row>
    <row r="51" spans="1:10" ht="15.75" customHeight="1">
      <c r="A51" s="46" t="s">
        <v>18</v>
      </c>
      <c r="B51" s="47" t="str">
        <f t="shared" si="5"/>
        <v>36-56</v>
      </c>
      <c r="C51" s="48">
        <f t="shared" si="3"/>
        <v>66.66666666666666</v>
      </c>
      <c r="D51" s="48">
        <f>12</f>
        <v>12</v>
      </c>
      <c r="E51" s="48">
        <f t="shared" si="4"/>
        <v>8</v>
      </c>
      <c r="F51" s="49">
        <f>'1.1'!G24</f>
        <v>4</v>
      </c>
      <c r="G51" s="35">
        <f>'1.2'!C24</f>
        <v>0</v>
      </c>
      <c r="H51" s="35">
        <f>'1.3'!C24</f>
        <v>0</v>
      </c>
      <c r="I51" s="35">
        <f>'1.4'!C24</f>
        <v>2</v>
      </c>
      <c r="J51" s="35">
        <f>'1.5'!E25</f>
        <v>2</v>
      </c>
    </row>
    <row r="52" spans="1:10" ht="15.75" customHeight="1">
      <c r="A52" s="46" t="s">
        <v>22</v>
      </c>
      <c r="B52" s="47" t="str">
        <f t="shared" si="5"/>
        <v>36-56</v>
      </c>
      <c r="C52" s="48">
        <f t="shared" si="3"/>
        <v>66.66666666666666</v>
      </c>
      <c r="D52" s="48">
        <f>12</f>
        <v>12</v>
      </c>
      <c r="E52" s="48">
        <f t="shared" si="4"/>
        <v>8</v>
      </c>
      <c r="F52" s="49">
        <f>'1.1'!G28</f>
        <v>4</v>
      </c>
      <c r="G52" s="35">
        <f>'1.2'!C28</f>
        <v>2</v>
      </c>
      <c r="H52" s="35">
        <f>'1.3'!C28</f>
        <v>2</v>
      </c>
      <c r="I52" s="35">
        <f>'1.4'!C28</f>
        <v>0</v>
      </c>
      <c r="J52" s="35">
        <f>'1.5'!E29</f>
        <v>0</v>
      </c>
    </row>
    <row r="53" spans="1:10" ht="15.75" customHeight="1">
      <c r="A53" s="46" t="s">
        <v>25</v>
      </c>
      <c r="B53" s="47" t="str">
        <f t="shared" si="5"/>
        <v>36-56</v>
      </c>
      <c r="C53" s="48">
        <f t="shared" si="3"/>
        <v>66.66666666666666</v>
      </c>
      <c r="D53" s="48">
        <f>12</f>
        <v>12</v>
      </c>
      <c r="E53" s="48">
        <f t="shared" si="4"/>
        <v>8</v>
      </c>
      <c r="F53" s="49">
        <f>'1.1'!G31</f>
        <v>2</v>
      </c>
      <c r="G53" s="35">
        <f>'1.2'!C31</f>
        <v>2</v>
      </c>
      <c r="H53" s="35">
        <f>'1.3'!C31</f>
        <v>2</v>
      </c>
      <c r="I53" s="35">
        <f>'1.4'!C31</f>
        <v>2</v>
      </c>
      <c r="J53" s="35">
        <f>'1.5'!E32</f>
        <v>0</v>
      </c>
    </row>
    <row r="54" spans="1:10" ht="15.75" customHeight="1">
      <c r="A54" s="46" t="s">
        <v>28</v>
      </c>
      <c r="B54" s="47" t="str">
        <f t="shared" si="5"/>
        <v>36-56</v>
      </c>
      <c r="C54" s="48">
        <f t="shared" si="3"/>
        <v>66.66666666666666</v>
      </c>
      <c r="D54" s="48">
        <f>12</f>
        <v>12</v>
      </c>
      <c r="E54" s="48">
        <f t="shared" si="4"/>
        <v>8</v>
      </c>
      <c r="F54" s="49">
        <f>'1.1'!G34</f>
        <v>0</v>
      </c>
      <c r="G54" s="35">
        <f>'1.2'!C34</f>
        <v>2</v>
      </c>
      <c r="H54" s="35">
        <f>'1.3'!C34</f>
        <v>2</v>
      </c>
      <c r="I54" s="35">
        <f>'1.4'!C34</f>
        <v>2</v>
      </c>
      <c r="J54" s="35">
        <f>'1.5'!E35</f>
        <v>2</v>
      </c>
    </row>
    <row r="55" spans="1:10" ht="15.75" customHeight="1">
      <c r="A55" s="46" t="s">
        <v>41</v>
      </c>
      <c r="B55" s="47" t="str">
        <f t="shared" si="5"/>
        <v>36-56</v>
      </c>
      <c r="C55" s="48">
        <f t="shared" si="3"/>
        <v>66.66666666666666</v>
      </c>
      <c r="D55" s="48">
        <f>12</f>
        <v>12</v>
      </c>
      <c r="E55" s="48">
        <f t="shared" si="4"/>
        <v>8</v>
      </c>
      <c r="F55" s="49">
        <f>'1.1'!G49</f>
        <v>4</v>
      </c>
      <c r="G55" s="35">
        <f>'1.2'!C49</f>
        <v>2</v>
      </c>
      <c r="H55" s="35">
        <f>'1.3'!C49</f>
        <v>2</v>
      </c>
      <c r="I55" s="35">
        <f>'1.4'!C49</f>
        <v>0</v>
      </c>
      <c r="J55" s="35">
        <f>'1.5'!E50</f>
        <v>0</v>
      </c>
    </row>
    <row r="56" spans="1:10" s="10" customFormat="1" ht="15.75" customHeight="1">
      <c r="A56" s="46" t="s">
        <v>43</v>
      </c>
      <c r="B56" s="47" t="str">
        <f t="shared" si="5"/>
        <v>36-56</v>
      </c>
      <c r="C56" s="48">
        <f t="shared" si="3"/>
        <v>66.66666666666666</v>
      </c>
      <c r="D56" s="48">
        <f>12</f>
        <v>12</v>
      </c>
      <c r="E56" s="48">
        <f t="shared" si="4"/>
        <v>8</v>
      </c>
      <c r="F56" s="49">
        <f>'1.1'!G52</f>
        <v>4</v>
      </c>
      <c r="G56" s="35">
        <f>'1.2'!C52</f>
        <v>0</v>
      </c>
      <c r="H56" s="35">
        <f>'1.3'!C52</f>
        <v>2</v>
      </c>
      <c r="I56" s="35">
        <f>'1.4'!C52</f>
        <v>2</v>
      </c>
      <c r="J56" s="35">
        <f>'1.5'!E53</f>
        <v>0</v>
      </c>
    </row>
    <row r="57" spans="1:10" ht="15.75" customHeight="1">
      <c r="A57" s="46" t="s">
        <v>44</v>
      </c>
      <c r="B57" s="47" t="str">
        <f t="shared" si="5"/>
        <v>36-56</v>
      </c>
      <c r="C57" s="48">
        <f t="shared" si="3"/>
        <v>66.66666666666666</v>
      </c>
      <c r="D57" s="48">
        <f>12</f>
        <v>12</v>
      </c>
      <c r="E57" s="48">
        <f t="shared" si="4"/>
        <v>8</v>
      </c>
      <c r="F57" s="49">
        <f>'1.1'!G53</f>
        <v>4</v>
      </c>
      <c r="G57" s="35">
        <f>'1.2'!C53</f>
        <v>2</v>
      </c>
      <c r="H57" s="35">
        <f>'1.3'!C53</f>
        <v>2</v>
      </c>
      <c r="I57" s="35">
        <f>'1.4'!C53</f>
        <v>0</v>
      </c>
      <c r="J57" s="35">
        <f>'1.5'!E54</f>
        <v>0</v>
      </c>
    </row>
    <row r="58" spans="1:10" ht="15.75" customHeight="1">
      <c r="A58" s="46" t="s">
        <v>56</v>
      </c>
      <c r="B58" s="47" t="str">
        <f t="shared" si="5"/>
        <v>36-56</v>
      </c>
      <c r="C58" s="48">
        <f t="shared" si="3"/>
        <v>66.66666666666666</v>
      </c>
      <c r="D58" s="48">
        <f>12</f>
        <v>12</v>
      </c>
      <c r="E58" s="48">
        <f t="shared" si="4"/>
        <v>8</v>
      </c>
      <c r="F58" s="49">
        <f>'1.1'!G65</f>
        <v>4</v>
      </c>
      <c r="G58" s="35">
        <f>'1.2'!C65</f>
        <v>2</v>
      </c>
      <c r="H58" s="35">
        <f>'1.3'!C65</f>
        <v>2</v>
      </c>
      <c r="I58" s="35">
        <f>'1.4'!C65</f>
        <v>0</v>
      </c>
      <c r="J58" s="35">
        <f>'1.5'!E66</f>
        <v>0</v>
      </c>
    </row>
    <row r="59" spans="1:10" ht="15.75" customHeight="1">
      <c r="A59" s="46" t="s">
        <v>74</v>
      </c>
      <c r="B59" s="47" t="str">
        <f t="shared" si="5"/>
        <v>36-56</v>
      </c>
      <c r="C59" s="48">
        <f t="shared" si="3"/>
        <v>66.66666666666666</v>
      </c>
      <c r="D59" s="48">
        <f>12</f>
        <v>12</v>
      </c>
      <c r="E59" s="48">
        <f t="shared" si="4"/>
        <v>8</v>
      </c>
      <c r="F59" s="49">
        <f>'1.1'!G81</f>
        <v>4</v>
      </c>
      <c r="G59" s="35">
        <f>'1.2'!C81</f>
        <v>2</v>
      </c>
      <c r="H59" s="35">
        <f>'1.3'!C81</f>
        <v>2</v>
      </c>
      <c r="I59" s="35">
        <f>'1.4'!C81</f>
        <v>0</v>
      </c>
      <c r="J59" s="35">
        <f>'1.5'!E82</f>
        <v>0</v>
      </c>
    </row>
    <row r="60" spans="1:10" ht="15.75" customHeight="1">
      <c r="A60" s="46" t="s">
        <v>75</v>
      </c>
      <c r="B60" s="47" t="str">
        <f t="shared" si="5"/>
        <v>36-56</v>
      </c>
      <c r="C60" s="48">
        <f t="shared" si="3"/>
        <v>66.66666666666666</v>
      </c>
      <c r="D60" s="48">
        <f>12</f>
        <v>12</v>
      </c>
      <c r="E60" s="48">
        <f t="shared" si="4"/>
        <v>8</v>
      </c>
      <c r="F60" s="49">
        <f>'1.1'!G82</f>
        <v>4</v>
      </c>
      <c r="G60" s="35">
        <f>'1.2'!C82</f>
        <v>2</v>
      </c>
      <c r="H60" s="35">
        <f>'1.3'!C82</f>
        <v>2</v>
      </c>
      <c r="I60" s="35">
        <f>'1.4'!C82</f>
        <v>0</v>
      </c>
      <c r="J60" s="35">
        <f>'1.5'!E83</f>
        <v>0</v>
      </c>
    </row>
    <row r="61" spans="1:10" ht="15.75" customHeight="1">
      <c r="A61" s="46" t="s">
        <v>81</v>
      </c>
      <c r="B61" s="47" t="str">
        <f t="shared" si="5"/>
        <v>36-56</v>
      </c>
      <c r="C61" s="48">
        <f t="shared" si="3"/>
        <v>66.66666666666666</v>
      </c>
      <c r="D61" s="48">
        <f>12</f>
        <v>12</v>
      </c>
      <c r="E61" s="48">
        <f t="shared" si="4"/>
        <v>8</v>
      </c>
      <c r="F61" s="49">
        <f>'1.1'!G89</f>
        <v>4</v>
      </c>
      <c r="G61" s="35">
        <f>'1.2'!C89</f>
        <v>2</v>
      </c>
      <c r="H61" s="35">
        <f>'1.3'!C89</f>
        <v>2</v>
      </c>
      <c r="I61" s="35">
        <f>'1.4'!C89</f>
        <v>0</v>
      </c>
      <c r="J61" s="35">
        <f>'1.5'!E90</f>
        <v>0</v>
      </c>
    </row>
    <row r="62" spans="1:10" ht="15.75" customHeight="1">
      <c r="A62" s="46" t="s">
        <v>83</v>
      </c>
      <c r="B62" s="47" t="str">
        <f t="shared" si="5"/>
        <v>36-56</v>
      </c>
      <c r="C62" s="48">
        <f t="shared" si="3"/>
        <v>66.66666666666666</v>
      </c>
      <c r="D62" s="48">
        <f>12</f>
        <v>12</v>
      </c>
      <c r="E62" s="48">
        <f t="shared" si="4"/>
        <v>8</v>
      </c>
      <c r="F62" s="49">
        <f>'1.1'!G92</f>
        <v>4</v>
      </c>
      <c r="G62" s="35">
        <f>'1.2'!C92</f>
        <v>2</v>
      </c>
      <c r="H62" s="35">
        <f>'1.3'!C92</f>
        <v>2</v>
      </c>
      <c r="I62" s="35">
        <f>'1.4'!C92</f>
        <v>0</v>
      </c>
      <c r="J62" s="35">
        <f>'1.5'!E93</f>
        <v>0</v>
      </c>
    </row>
    <row r="63" spans="1:10" ht="15.75" customHeight="1">
      <c r="A63" s="46" t="s">
        <v>33</v>
      </c>
      <c r="B63" s="47" t="str">
        <f t="shared" si="5"/>
        <v>57</v>
      </c>
      <c r="C63" s="48">
        <f aca="true" t="shared" si="6" ref="C63:C77">E63/D63*100</f>
        <v>58.333333333333336</v>
      </c>
      <c r="D63" s="48">
        <f>12</f>
        <v>12</v>
      </c>
      <c r="E63" s="48">
        <f aca="true" t="shared" si="7" ref="E63:E77">SUM(F63:J63)</f>
        <v>7</v>
      </c>
      <c r="F63" s="49">
        <f>'1.1'!G39</f>
        <v>2</v>
      </c>
      <c r="G63" s="35">
        <f>'1.2'!C39</f>
        <v>2</v>
      </c>
      <c r="H63" s="35">
        <f>'1.3'!C39</f>
        <v>2</v>
      </c>
      <c r="I63" s="35">
        <f>'1.4'!C39</f>
        <v>0</v>
      </c>
      <c r="J63" s="35">
        <f>'1.5'!E40</f>
        <v>1</v>
      </c>
    </row>
    <row r="64" spans="1:10" ht="15.75" customHeight="1">
      <c r="A64" s="46" t="s">
        <v>20</v>
      </c>
      <c r="B64" s="47" t="str">
        <f t="shared" si="5"/>
        <v>58-59</v>
      </c>
      <c r="C64" s="48">
        <f t="shared" si="6"/>
        <v>54.166666666666664</v>
      </c>
      <c r="D64" s="48">
        <f>12</f>
        <v>12</v>
      </c>
      <c r="E64" s="48">
        <f t="shared" si="7"/>
        <v>6.5</v>
      </c>
      <c r="F64" s="49">
        <f>'1.1'!G26</f>
        <v>4</v>
      </c>
      <c r="G64" s="35">
        <f>'1.2'!C26</f>
        <v>0</v>
      </c>
      <c r="H64" s="35">
        <f>'1.3'!C26</f>
        <v>2</v>
      </c>
      <c r="I64" s="35">
        <f>'1.4'!C26</f>
        <v>0</v>
      </c>
      <c r="J64" s="35">
        <f>'1.5'!E27</f>
        <v>0.5</v>
      </c>
    </row>
    <row r="65" spans="1:10" ht="15.75" customHeight="1">
      <c r="A65" s="46" t="s">
        <v>59</v>
      </c>
      <c r="B65" s="47" t="str">
        <f t="shared" si="5"/>
        <v>58-59</v>
      </c>
      <c r="C65" s="48">
        <f t="shared" si="6"/>
        <v>54.166666666666664</v>
      </c>
      <c r="D65" s="48">
        <f>12</f>
        <v>12</v>
      </c>
      <c r="E65" s="48">
        <f t="shared" si="7"/>
        <v>6.5</v>
      </c>
      <c r="F65" s="49">
        <f>'1.1'!G68</f>
        <v>4</v>
      </c>
      <c r="G65" s="35">
        <f>'1.2'!C68</f>
        <v>0</v>
      </c>
      <c r="H65" s="35">
        <f>'1.3'!C68</f>
        <v>2</v>
      </c>
      <c r="I65" s="35">
        <f>'1.4'!C68</f>
        <v>0</v>
      </c>
      <c r="J65" s="35">
        <f>'1.5'!E69</f>
        <v>0.5</v>
      </c>
    </row>
    <row r="66" spans="1:10" ht="15.75" customHeight="1">
      <c r="A66" s="46" t="s">
        <v>24</v>
      </c>
      <c r="B66" s="47" t="str">
        <f t="shared" si="5"/>
        <v>60-71</v>
      </c>
      <c r="C66" s="48">
        <f t="shared" si="6"/>
        <v>50</v>
      </c>
      <c r="D66" s="48">
        <f>12</f>
        <v>12</v>
      </c>
      <c r="E66" s="48">
        <f t="shared" si="7"/>
        <v>6</v>
      </c>
      <c r="F66" s="49">
        <f>'1.1'!G30</f>
        <v>4</v>
      </c>
      <c r="G66" s="35">
        <f>'1.2'!C30</f>
        <v>2</v>
      </c>
      <c r="H66" s="35">
        <f>'1.3'!C30</f>
        <v>0</v>
      </c>
      <c r="I66" s="35">
        <f>'1.4'!C30</f>
        <v>0</v>
      </c>
      <c r="J66" s="35">
        <f>'1.5'!E31</f>
        <v>0</v>
      </c>
    </row>
    <row r="67" spans="1:10" ht="15.75" customHeight="1">
      <c r="A67" s="46" t="s">
        <v>39</v>
      </c>
      <c r="B67" s="47" t="str">
        <f t="shared" si="5"/>
        <v>60-71</v>
      </c>
      <c r="C67" s="48">
        <f t="shared" si="6"/>
        <v>50</v>
      </c>
      <c r="D67" s="48">
        <f>12</f>
        <v>12</v>
      </c>
      <c r="E67" s="48">
        <f t="shared" si="7"/>
        <v>6</v>
      </c>
      <c r="F67" s="49">
        <f>'1.1'!G47</f>
        <v>2</v>
      </c>
      <c r="G67" s="35">
        <f>'1.2'!C47</f>
        <v>2</v>
      </c>
      <c r="H67" s="35">
        <f>'1.3'!C47</f>
        <v>2</v>
      </c>
      <c r="I67" s="35">
        <f>'1.4'!C47</f>
        <v>0</v>
      </c>
      <c r="J67" s="35">
        <f>'1.5'!E48</f>
        <v>0</v>
      </c>
    </row>
    <row r="68" spans="1:10" ht="15.75" customHeight="1">
      <c r="A68" s="46" t="s">
        <v>40</v>
      </c>
      <c r="B68" s="47" t="str">
        <f t="shared" si="5"/>
        <v>60-71</v>
      </c>
      <c r="C68" s="48">
        <f t="shared" si="6"/>
        <v>50</v>
      </c>
      <c r="D68" s="48">
        <f>12</f>
        <v>12</v>
      </c>
      <c r="E68" s="48">
        <f t="shared" si="7"/>
        <v>6</v>
      </c>
      <c r="F68" s="49">
        <f>'1.1'!G48</f>
        <v>2</v>
      </c>
      <c r="G68" s="35">
        <f>'1.2'!C48</f>
        <v>2</v>
      </c>
      <c r="H68" s="35">
        <f>'1.3'!C48</f>
        <v>2</v>
      </c>
      <c r="I68" s="35">
        <f>'1.4'!C48</f>
        <v>0</v>
      </c>
      <c r="J68" s="35">
        <f>'1.5'!E49</f>
        <v>0</v>
      </c>
    </row>
    <row r="69" spans="1:10" ht="15.75" customHeight="1">
      <c r="A69" s="46" t="s">
        <v>42</v>
      </c>
      <c r="B69" s="47" t="str">
        <f t="shared" si="5"/>
        <v>60-71</v>
      </c>
      <c r="C69" s="48">
        <f t="shared" si="6"/>
        <v>50</v>
      </c>
      <c r="D69" s="48">
        <f>12</f>
        <v>12</v>
      </c>
      <c r="E69" s="48">
        <f t="shared" si="7"/>
        <v>6</v>
      </c>
      <c r="F69" s="49">
        <f>'1.1'!G50</f>
        <v>2</v>
      </c>
      <c r="G69" s="35">
        <f>'1.2'!C50</f>
        <v>2</v>
      </c>
      <c r="H69" s="35">
        <f>'1.3'!C50</f>
        <v>2</v>
      </c>
      <c r="I69" s="35">
        <f>'1.4'!C50</f>
        <v>0</v>
      </c>
      <c r="J69" s="35">
        <f>'1.5'!E51</f>
        <v>0</v>
      </c>
    </row>
    <row r="70" spans="1:10" ht="15.75" customHeight="1">
      <c r="A70" s="46" t="s">
        <v>92</v>
      </c>
      <c r="B70" s="47" t="str">
        <f aca="true" t="shared" si="8" ref="B70:B101">RANK(C70,$C$7:$C$90)&amp;IF(COUNTIF($C$7:$C$90,C70)&gt;1,"-"&amp;RANK(C70,$C$7:$C$90)+COUNTIF($C$7:$C$90,C70)-1,"")</f>
        <v>60-71</v>
      </c>
      <c r="C70" s="48">
        <f t="shared" si="6"/>
        <v>50</v>
      </c>
      <c r="D70" s="48">
        <f>12</f>
        <v>12</v>
      </c>
      <c r="E70" s="48">
        <f t="shared" si="7"/>
        <v>6</v>
      </c>
      <c r="F70" s="49">
        <f>'1.1'!G51</f>
        <v>4</v>
      </c>
      <c r="G70" s="35">
        <f>'1.2'!C51</f>
        <v>0</v>
      </c>
      <c r="H70" s="35">
        <f>'1.3'!C51</f>
        <v>2</v>
      </c>
      <c r="I70" s="35">
        <f>'1.4'!C51</f>
        <v>0</v>
      </c>
      <c r="J70" s="35">
        <f>'1.5'!E52</f>
        <v>0</v>
      </c>
    </row>
    <row r="71" spans="1:10" ht="15.75" customHeight="1">
      <c r="A71" s="46" t="s">
        <v>48</v>
      </c>
      <c r="B71" s="47" t="str">
        <f t="shared" si="8"/>
        <v>60-71</v>
      </c>
      <c r="C71" s="48">
        <f t="shared" si="6"/>
        <v>50</v>
      </c>
      <c r="D71" s="48">
        <f>12</f>
        <v>12</v>
      </c>
      <c r="E71" s="48">
        <f t="shared" si="7"/>
        <v>6</v>
      </c>
      <c r="F71" s="49">
        <f>'1.1'!G57</f>
        <v>4</v>
      </c>
      <c r="G71" s="35">
        <f>'1.2'!C57</f>
        <v>0</v>
      </c>
      <c r="H71" s="35">
        <f>'1.3'!C57</f>
        <v>2</v>
      </c>
      <c r="I71" s="35">
        <f>'1.4'!C57</f>
        <v>0</v>
      </c>
      <c r="J71" s="35">
        <f>'1.5'!E58</f>
        <v>0</v>
      </c>
    </row>
    <row r="72" spans="1:10" ht="15.75" customHeight="1">
      <c r="A72" s="46" t="s">
        <v>49</v>
      </c>
      <c r="B72" s="47" t="str">
        <f t="shared" si="8"/>
        <v>60-71</v>
      </c>
      <c r="C72" s="48">
        <f t="shared" si="6"/>
        <v>50</v>
      </c>
      <c r="D72" s="48">
        <f>12</f>
        <v>12</v>
      </c>
      <c r="E72" s="48">
        <f t="shared" si="7"/>
        <v>6</v>
      </c>
      <c r="F72" s="49">
        <f>'1.1'!G58</f>
        <v>2</v>
      </c>
      <c r="G72" s="35">
        <f>'1.2'!C58</f>
        <v>2</v>
      </c>
      <c r="H72" s="35">
        <f>'1.3'!C58</f>
        <v>2</v>
      </c>
      <c r="I72" s="35">
        <f>'1.4'!C58</f>
        <v>0</v>
      </c>
      <c r="J72" s="35">
        <f>'1.5'!E59</f>
        <v>0</v>
      </c>
    </row>
    <row r="73" spans="1:10" ht="15.75" customHeight="1">
      <c r="A73" s="46" t="s">
        <v>50</v>
      </c>
      <c r="B73" s="47" t="str">
        <f t="shared" si="8"/>
        <v>60-71</v>
      </c>
      <c r="C73" s="48">
        <f t="shared" si="6"/>
        <v>50</v>
      </c>
      <c r="D73" s="48">
        <f>12</f>
        <v>12</v>
      </c>
      <c r="E73" s="48">
        <f t="shared" si="7"/>
        <v>6</v>
      </c>
      <c r="F73" s="49">
        <f>'1.1'!G59</f>
        <v>2</v>
      </c>
      <c r="G73" s="35">
        <f>'1.2'!C59</f>
        <v>2</v>
      </c>
      <c r="H73" s="35">
        <f>'1.3'!C59</f>
        <v>2</v>
      </c>
      <c r="I73" s="35">
        <f>'1.4'!C59</f>
        <v>0</v>
      </c>
      <c r="J73" s="35">
        <f>'1.5'!E60</f>
        <v>0</v>
      </c>
    </row>
    <row r="74" spans="1:10" ht="15.75" customHeight="1">
      <c r="A74" s="46" t="s">
        <v>61</v>
      </c>
      <c r="B74" s="47" t="str">
        <f t="shared" si="8"/>
        <v>60-71</v>
      </c>
      <c r="C74" s="48">
        <f t="shared" si="6"/>
        <v>50</v>
      </c>
      <c r="D74" s="48">
        <f>12</f>
        <v>12</v>
      </c>
      <c r="E74" s="48">
        <f t="shared" si="7"/>
        <v>6</v>
      </c>
      <c r="F74" s="49">
        <f>'1.1'!G70</f>
        <v>4</v>
      </c>
      <c r="G74" s="35">
        <f>'1.2'!C70</f>
        <v>0</v>
      </c>
      <c r="H74" s="35">
        <f>'1.3'!C70</f>
        <v>2</v>
      </c>
      <c r="I74" s="35">
        <f>'1.4'!C70</f>
        <v>0</v>
      </c>
      <c r="J74" s="35">
        <f>'1.5'!E71</f>
        <v>0</v>
      </c>
    </row>
    <row r="75" spans="1:10" ht="15.75" customHeight="1">
      <c r="A75" s="46" t="s">
        <v>72</v>
      </c>
      <c r="B75" s="47" t="str">
        <f t="shared" si="8"/>
        <v>60-71</v>
      </c>
      <c r="C75" s="48">
        <f t="shared" si="6"/>
        <v>50</v>
      </c>
      <c r="D75" s="48">
        <f>12</f>
        <v>12</v>
      </c>
      <c r="E75" s="48">
        <f t="shared" si="7"/>
        <v>6</v>
      </c>
      <c r="F75" s="49">
        <f>'1.1'!G80</f>
        <v>4</v>
      </c>
      <c r="G75" s="35">
        <f>'1.2'!C80</f>
        <v>0</v>
      </c>
      <c r="H75" s="35">
        <f>'1.3'!C80</f>
        <v>2</v>
      </c>
      <c r="I75" s="35">
        <f>'1.4'!C80</f>
        <v>0</v>
      </c>
      <c r="J75" s="35">
        <f>'1.5'!E81</f>
        <v>0</v>
      </c>
    </row>
    <row r="76" spans="1:10" ht="15.75" customHeight="1">
      <c r="A76" s="46" t="s">
        <v>88</v>
      </c>
      <c r="B76" s="47" t="str">
        <f t="shared" si="8"/>
        <v>60-71</v>
      </c>
      <c r="C76" s="48">
        <f t="shared" si="6"/>
        <v>50</v>
      </c>
      <c r="D76" s="48">
        <f>12</f>
        <v>12</v>
      </c>
      <c r="E76" s="48">
        <f t="shared" si="7"/>
        <v>6</v>
      </c>
      <c r="F76" s="49">
        <f>'1.1'!G97</f>
        <v>2</v>
      </c>
      <c r="G76" s="35">
        <f>'1.2'!C97</f>
        <v>2</v>
      </c>
      <c r="H76" s="35">
        <f>'1.3'!C97</f>
        <v>2</v>
      </c>
      <c r="I76" s="35">
        <f>'1.4'!C97</f>
        <v>0</v>
      </c>
      <c r="J76" s="35">
        <f>'1.5'!E98</f>
        <v>0</v>
      </c>
    </row>
    <row r="77" spans="1:10" ht="15.75" customHeight="1">
      <c r="A77" s="46" t="s">
        <v>89</v>
      </c>
      <c r="B77" s="47" t="str">
        <f t="shared" si="8"/>
        <v>60-71</v>
      </c>
      <c r="C77" s="48">
        <f t="shared" si="6"/>
        <v>50</v>
      </c>
      <c r="D77" s="48">
        <f>12</f>
        <v>12</v>
      </c>
      <c r="E77" s="48">
        <f t="shared" si="7"/>
        <v>6</v>
      </c>
      <c r="F77" s="49">
        <f>'1.1'!G98</f>
        <v>0</v>
      </c>
      <c r="G77" s="35">
        <f>'1.2'!C98</f>
        <v>2</v>
      </c>
      <c r="H77" s="35">
        <f>'1.3'!C98</f>
        <v>2</v>
      </c>
      <c r="I77" s="35">
        <f>'1.4'!C98</f>
        <v>2</v>
      </c>
      <c r="J77" s="35">
        <f>'1.5'!E99</f>
        <v>0</v>
      </c>
    </row>
    <row r="78" spans="1:10" ht="15.75" customHeight="1">
      <c r="A78" s="46" t="s">
        <v>27</v>
      </c>
      <c r="B78" s="47" t="str">
        <f t="shared" si="8"/>
        <v>72</v>
      </c>
      <c r="C78" s="48">
        <f aca="true" t="shared" si="9" ref="C78:C88">E78/D78*100</f>
        <v>37.5</v>
      </c>
      <c r="D78" s="48">
        <f>12</f>
        <v>12</v>
      </c>
      <c r="E78" s="48">
        <f aca="true" t="shared" si="10" ref="E78:E88">SUM(F78:J78)</f>
        <v>4.5</v>
      </c>
      <c r="F78" s="49">
        <f>'1.1'!G33</f>
        <v>2</v>
      </c>
      <c r="G78" s="35">
        <f>'1.2'!C33</f>
        <v>0</v>
      </c>
      <c r="H78" s="35">
        <f>'1.3'!C33</f>
        <v>2</v>
      </c>
      <c r="I78" s="35">
        <f>'1.4'!C33</f>
        <v>0</v>
      </c>
      <c r="J78" s="35">
        <f>'1.5'!E34</f>
        <v>0.5</v>
      </c>
    </row>
    <row r="79" spans="1:10" ht="15.75" customHeight="1">
      <c r="A79" s="46" t="s">
        <v>2</v>
      </c>
      <c r="B79" s="47" t="str">
        <f t="shared" si="8"/>
        <v>73-79</v>
      </c>
      <c r="C79" s="48">
        <f t="shared" si="9"/>
        <v>33.33333333333333</v>
      </c>
      <c r="D79" s="48">
        <f>12</f>
        <v>12</v>
      </c>
      <c r="E79" s="48">
        <f t="shared" si="10"/>
        <v>4</v>
      </c>
      <c r="F79" s="49">
        <f>'1.1'!G8</f>
        <v>4</v>
      </c>
      <c r="G79" s="35">
        <f>'1.2'!C8</f>
        <v>0</v>
      </c>
      <c r="H79" s="35">
        <f>'1.3'!C8</f>
        <v>0</v>
      </c>
      <c r="I79" s="35">
        <f>'1.4'!C8</f>
        <v>0</v>
      </c>
      <c r="J79" s="35">
        <f>'1.5'!E9</f>
        <v>0</v>
      </c>
    </row>
    <row r="80" spans="1:10" ht="15.75" customHeight="1">
      <c r="A80" s="46" t="s">
        <v>11</v>
      </c>
      <c r="B80" s="47" t="str">
        <f t="shared" si="8"/>
        <v>73-79</v>
      </c>
      <c r="C80" s="48">
        <f t="shared" si="9"/>
        <v>33.33333333333333</v>
      </c>
      <c r="D80" s="48">
        <f>12</f>
        <v>12</v>
      </c>
      <c r="E80" s="48">
        <f t="shared" si="10"/>
        <v>4</v>
      </c>
      <c r="F80" s="49">
        <f>'1.1'!G17</f>
        <v>2</v>
      </c>
      <c r="G80" s="35">
        <f>'1.2'!C17</f>
        <v>0</v>
      </c>
      <c r="H80" s="35">
        <f>'1.3'!C17</f>
        <v>2</v>
      </c>
      <c r="I80" s="35">
        <f>'1.4'!C17</f>
        <v>0</v>
      </c>
      <c r="J80" s="35">
        <f>'1.5'!E18</f>
        <v>0</v>
      </c>
    </row>
    <row r="81" spans="1:10" ht="15.75" customHeight="1">
      <c r="A81" s="46" t="s">
        <v>21</v>
      </c>
      <c r="B81" s="47" t="str">
        <f t="shared" si="8"/>
        <v>73-79</v>
      </c>
      <c r="C81" s="48">
        <f t="shared" si="9"/>
        <v>33.33333333333333</v>
      </c>
      <c r="D81" s="48">
        <f>12</f>
        <v>12</v>
      </c>
      <c r="E81" s="48">
        <f t="shared" si="10"/>
        <v>4</v>
      </c>
      <c r="F81" s="49">
        <f>'1.1'!G27</f>
        <v>4</v>
      </c>
      <c r="G81" s="35">
        <f>'1.2'!C27</f>
        <v>0</v>
      </c>
      <c r="H81" s="35">
        <f>'1.3'!C27</f>
        <v>0</v>
      </c>
      <c r="I81" s="35">
        <f>'1.4'!C27</f>
        <v>0</v>
      </c>
      <c r="J81" s="35">
        <f>'1.5'!E28</f>
        <v>0</v>
      </c>
    </row>
    <row r="82" spans="1:10" ht="15.75" customHeight="1">
      <c r="A82" s="46" t="s">
        <v>52</v>
      </c>
      <c r="B82" s="47" t="str">
        <f t="shared" si="8"/>
        <v>73-79</v>
      </c>
      <c r="C82" s="48">
        <f t="shared" si="9"/>
        <v>33.33333333333333</v>
      </c>
      <c r="D82" s="48">
        <f>12</f>
        <v>12</v>
      </c>
      <c r="E82" s="48">
        <f t="shared" si="10"/>
        <v>4</v>
      </c>
      <c r="F82" s="49">
        <f>'1.1'!G61</f>
        <v>2</v>
      </c>
      <c r="G82" s="35">
        <f>'1.2'!C61</f>
        <v>0</v>
      </c>
      <c r="H82" s="35">
        <f>'1.3'!C61</f>
        <v>0</v>
      </c>
      <c r="I82" s="35">
        <f>'1.4'!C61</f>
        <v>2</v>
      </c>
      <c r="J82" s="35">
        <f>'1.5'!E62</f>
        <v>0</v>
      </c>
    </row>
    <row r="83" spans="1:10" ht="15.75" customHeight="1">
      <c r="A83" s="46" t="s">
        <v>68</v>
      </c>
      <c r="B83" s="47" t="str">
        <f t="shared" si="8"/>
        <v>73-79</v>
      </c>
      <c r="C83" s="48">
        <f t="shared" si="9"/>
        <v>33.33333333333333</v>
      </c>
      <c r="D83" s="48">
        <f>12</f>
        <v>12</v>
      </c>
      <c r="E83" s="48">
        <f t="shared" si="10"/>
        <v>4</v>
      </c>
      <c r="F83" s="49">
        <f>'1.1'!G77</f>
        <v>4</v>
      </c>
      <c r="G83" s="35">
        <f>'1.2'!C77</f>
        <v>0</v>
      </c>
      <c r="H83" s="35">
        <f>'1.3'!C77</f>
        <v>0</v>
      </c>
      <c r="I83" s="35">
        <f>'1.4'!C77</f>
        <v>0</v>
      </c>
      <c r="J83" s="35">
        <f>'1.5'!E78</f>
        <v>0</v>
      </c>
    </row>
    <row r="84" spans="1:10" ht="15.75" customHeight="1">
      <c r="A84" s="46" t="s">
        <v>76</v>
      </c>
      <c r="B84" s="47" t="str">
        <f t="shared" si="8"/>
        <v>73-79</v>
      </c>
      <c r="C84" s="48">
        <f t="shared" si="9"/>
        <v>33.33333333333333</v>
      </c>
      <c r="D84" s="48">
        <f>12</f>
        <v>12</v>
      </c>
      <c r="E84" s="48">
        <f t="shared" si="10"/>
        <v>4</v>
      </c>
      <c r="F84" s="49">
        <f>'1.1'!G83</f>
        <v>2</v>
      </c>
      <c r="G84" s="35">
        <f>'1.2'!C83</f>
        <v>0</v>
      </c>
      <c r="H84" s="35">
        <f>'1.3'!C83</f>
        <v>2</v>
      </c>
      <c r="I84" s="35">
        <f>'1.4'!C83</f>
        <v>0</v>
      </c>
      <c r="J84" s="35">
        <f>'1.5'!E84</f>
        <v>0</v>
      </c>
    </row>
    <row r="85" spans="1:10" ht="15.75" customHeight="1">
      <c r="A85" s="46" t="s">
        <v>85</v>
      </c>
      <c r="B85" s="47" t="str">
        <f t="shared" si="8"/>
        <v>73-79</v>
      </c>
      <c r="C85" s="48">
        <f t="shared" si="9"/>
        <v>33.33333333333333</v>
      </c>
      <c r="D85" s="48">
        <f>12</f>
        <v>12</v>
      </c>
      <c r="E85" s="48">
        <f t="shared" si="10"/>
        <v>4</v>
      </c>
      <c r="F85" s="49">
        <f>'1.1'!G94</f>
        <v>4</v>
      </c>
      <c r="G85" s="35">
        <f>'1.2'!C94</f>
        <v>0</v>
      </c>
      <c r="H85" s="35">
        <f>'1.3'!C94</f>
        <v>0</v>
      </c>
      <c r="I85" s="35">
        <f>'1.4'!C94</f>
        <v>0</v>
      </c>
      <c r="J85" s="35">
        <f>'1.5'!E95</f>
        <v>0</v>
      </c>
    </row>
    <row r="86" spans="1:10" ht="15.75" customHeight="1">
      <c r="A86" s="46" t="s">
        <v>47</v>
      </c>
      <c r="B86" s="47" t="str">
        <f t="shared" si="8"/>
        <v>80</v>
      </c>
      <c r="C86" s="48">
        <f t="shared" si="9"/>
        <v>25</v>
      </c>
      <c r="D86" s="48">
        <f>12</f>
        <v>12</v>
      </c>
      <c r="E86" s="48">
        <f t="shared" si="10"/>
        <v>3</v>
      </c>
      <c r="F86" s="49">
        <f>'1.1'!G56</f>
        <v>0</v>
      </c>
      <c r="G86" s="35">
        <f>'1.2'!C56</f>
        <v>0</v>
      </c>
      <c r="H86" s="35">
        <f>'1.3'!C56</f>
        <v>2</v>
      </c>
      <c r="I86" s="35">
        <f>'1.4'!C56</f>
        <v>0</v>
      </c>
      <c r="J86" s="35">
        <f>'1.5'!E57</f>
        <v>1</v>
      </c>
    </row>
    <row r="87" spans="1:10" ht="15.75" customHeight="1">
      <c r="A87" s="46" t="s">
        <v>53</v>
      </c>
      <c r="B87" s="47" t="str">
        <f t="shared" si="8"/>
        <v>81-82</v>
      </c>
      <c r="C87" s="48">
        <f t="shared" si="9"/>
        <v>20.833333333333336</v>
      </c>
      <c r="D87" s="48">
        <f>12</f>
        <v>12</v>
      </c>
      <c r="E87" s="48">
        <f t="shared" si="10"/>
        <v>2.5</v>
      </c>
      <c r="F87" s="49">
        <f>'1.1'!G62</f>
        <v>0</v>
      </c>
      <c r="G87" s="35">
        <f>'1.2'!C62</f>
        <v>0</v>
      </c>
      <c r="H87" s="35">
        <f>'1.3'!C62</f>
        <v>2</v>
      </c>
      <c r="I87" s="35">
        <f>'1.4'!C62</f>
        <v>0</v>
      </c>
      <c r="J87" s="35">
        <f>'1.5'!E63</f>
        <v>0.5</v>
      </c>
    </row>
    <row r="88" spans="1:10" ht="15.75" customHeight="1">
      <c r="A88" s="46" t="s">
        <v>79</v>
      </c>
      <c r="B88" s="47" t="str">
        <f t="shared" si="8"/>
        <v>81-82</v>
      </c>
      <c r="C88" s="48">
        <f t="shared" si="9"/>
        <v>20.833333333333336</v>
      </c>
      <c r="D88" s="48">
        <f>12</f>
        <v>12</v>
      </c>
      <c r="E88" s="48">
        <f t="shared" si="10"/>
        <v>2.5</v>
      </c>
      <c r="F88" s="49">
        <f>'1.1'!G86</f>
        <v>2</v>
      </c>
      <c r="G88" s="35">
        <f>'1.2'!C86</f>
        <v>0</v>
      </c>
      <c r="H88" s="35">
        <f>'1.3'!C86</f>
        <v>0</v>
      </c>
      <c r="I88" s="35">
        <f>'1.4'!C86</f>
        <v>0</v>
      </c>
      <c r="J88" s="35">
        <f>'1.5'!E87</f>
        <v>0.5</v>
      </c>
    </row>
    <row r="89" spans="1:10" ht="15.75" customHeight="1">
      <c r="A89" s="46" t="s">
        <v>57</v>
      </c>
      <c r="B89" s="47" t="str">
        <f t="shared" si="8"/>
        <v>83-84</v>
      </c>
      <c r="C89" s="48">
        <f>E89/D89*100</f>
        <v>16.666666666666664</v>
      </c>
      <c r="D89" s="48">
        <f>12</f>
        <v>12</v>
      </c>
      <c r="E89" s="48">
        <f>SUM(F89:J89)</f>
        <v>2</v>
      </c>
      <c r="F89" s="49">
        <f>'1.1'!G66</f>
        <v>2</v>
      </c>
      <c r="G89" s="35">
        <f>'1.2'!C66</f>
        <v>0</v>
      </c>
      <c r="H89" s="35">
        <f>'1.3'!C66</f>
        <v>0</v>
      </c>
      <c r="I89" s="35">
        <f>'1.4'!C66</f>
        <v>0</v>
      </c>
      <c r="J89" s="35">
        <f>'1.5'!E67</f>
        <v>0</v>
      </c>
    </row>
    <row r="90" spans="1:10" ht="15.75" customHeight="1">
      <c r="A90" s="46" t="s">
        <v>73</v>
      </c>
      <c r="B90" s="47" t="str">
        <f t="shared" si="8"/>
        <v>83-84</v>
      </c>
      <c r="C90" s="48">
        <f>E90/D90*100</f>
        <v>16.666666666666664</v>
      </c>
      <c r="D90" s="48">
        <f>12</f>
        <v>12</v>
      </c>
      <c r="E90" s="48">
        <f>SUM(F90:J90)</f>
        <v>2</v>
      </c>
      <c r="F90" s="49">
        <f>'1.1'!G90</f>
        <v>0</v>
      </c>
      <c r="G90" s="35">
        <f>'1.2'!C90</f>
        <v>0</v>
      </c>
      <c r="H90" s="35">
        <f>'1.3'!C90</f>
        <v>2</v>
      </c>
      <c r="I90" s="35">
        <f>'1.4'!C90</f>
        <v>0</v>
      </c>
      <c r="J90" s="35">
        <f>'1.5'!E91</f>
        <v>0</v>
      </c>
    </row>
    <row r="91" spans="1:5" ht="15">
      <c r="A91" s="116" t="s">
        <v>541</v>
      </c>
      <c r="E91" s="90"/>
    </row>
    <row r="92" spans="5:6" ht="15">
      <c r="E92" s="15"/>
      <c r="F92" s="15"/>
    </row>
  </sheetData>
  <sheetProtection/>
  <mergeCells count="1">
    <mergeCell ref="A1:J1"/>
  </mergeCells>
  <printOptions/>
  <pageMargins left="0.7086614173228347" right="0.7086614173228347" top="0.7874015748031497" bottom="0.7874015748031497" header="0.4330708661417323" footer="0.4330708661417323"/>
  <pageSetup fitToHeight="3" horizontalDpi="600" verticalDpi="600" orientation="landscape" paperSize="9" scale="65" r:id="rId1"/>
  <headerFooter scaleWithDoc="0">
    <oddFooter>&amp;C&amp;"Times New Roman,обычный"&amp;8&amp;A&amp;R&amp;"Times New Roman,обычный"&amp;9&amp;P</oddFooter>
  </headerFooter>
</worksheet>
</file>

<file path=xl/worksheets/sheet2.xml><?xml version="1.0" encoding="utf-8"?>
<worksheet xmlns="http://schemas.openxmlformats.org/spreadsheetml/2006/main" xmlns:r="http://schemas.openxmlformats.org/officeDocument/2006/relationships">
  <dimension ref="A1:K100"/>
  <sheetViews>
    <sheetView zoomScalePageLayoutView="80" workbookViewId="0" topLeftCell="A1">
      <pane ySplit="4" topLeftCell="A77" activePane="bottomLeft" state="frozen"/>
      <selection pane="topLeft" activeCell="A1" sqref="A1"/>
      <selection pane="bottomLeft" activeCell="G99" sqref="G99:K99"/>
    </sheetView>
  </sheetViews>
  <sheetFormatPr defaultColWidth="9.140625" defaultRowHeight="15"/>
  <cols>
    <col min="1" max="1" width="34.8515625" style="0" customWidth="1"/>
    <col min="2" max="2" width="11.140625" style="0" customWidth="1"/>
    <col min="3" max="3" width="12.57421875" style="0" customWidth="1"/>
    <col min="4" max="4" width="13.421875" style="11" customWidth="1"/>
    <col min="5" max="5" width="13.140625" style="39" customWidth="1"/>
    <col min="6" max="6" width="9.7109375" style="0" customWidth="1"/>
    <col min="7" max="7" width="19.7109375" style="0" customWidth="1"/>
    <col min="8" max="8" width="16.7109375" style="0" customWidth="1"/>
    <col min="9" max="9" width="17.7109375" style="0" customWidth="1"/>
    <col min="10" max="10" width="19.57421875" style="0" customWidth="1"/>
    <col min="11" max="11" width="19.140625" style="0" customWidth="1"/>
  </cols>
  <sheetData>
    <row r="1" spans="1:11" ht="23.25" customHeight="1">
      <c r="A1" s="186" t="s">
        <v>158</v>
      </c>
      <c r="B1" s="187"/>
      <c r="C1" s="187"/>
      <c r="D1" s="187"/>
      <c r="E1" s="187"/>
      <c r="F1" s="187"/>
      <c r="G1" s="187"/>
      <c r="H1" s="187"/>
      <c r="I1" s="187"/>
      <c r="J1" s="187"/>
      <c r="K1" s="187"/>
    </row>
    <row r="2" spans="1:11" ht="15" customHeight="1">
      <c r="A2" s="29" t="s">
        <v>525</v>
      </c>
      <c r="B2" s="30"/>
      <c r="C2" s="30"/>
      <c r="D2" s="30"/>
      <c r="E2" s="30"/>
      <c r="F2" s="23"/>
      <c r="G2" s="23"/>
      <c r="H2" s="8"/>
      <c r="I2" s="8"/>
      <c r="J2" s="8"/>
      <c r="K2" s="8"/>
    </row>
    <row r="3" spans="1:11" ht="138.75" customHeight="1">
      <c r="A3" s="75" t="s">
        <v>104</v>
      </c>
      <c r="B3" s="76" t="s">
        <v>144</v>
      </c>
      <c r="C3" s="76" t="s">
        <v>93</v>
      </c>
      <c r="D3" s="76" t="s">
        <v>121</v>
      </c>
      <c r="E3" s="76" t="s">
        <v>119</v>
      </c>
      <c r="F3" s="76" t="s">
        <v>118</v>
      </c>
      <c r="G3" s="31" t="s">
        <v>156</v>
      </c>
      <c r="H3" s="31" t="s">
        <v>148</v>
      </c>
      <c r="I3" s="31" t="s">
        <v>152</v>
      </c>
      <c r="J3" s="31" t="s">
        <v>542</v>
      </c>
      <c r="K3" s="75" t="s">
        <v>157</v>
      </c>
    </row>
    <row r="4" spans="1:11" ht="15.75" customHeight="1">
      <c r="A4" s="32" t="s">
        <v>90</v>
      </c>
      <c r="B4" s="33" t="s">
        <v>94</v>
      </c>
      <c r="C4" s="33" t="s">
        <v>94</v>
      </c>
      <c r="D4" s="33" t="s">
        <v>120</v>
      </c>
      <c r="E4" s="33" t="s">
        <v>91</v>
      </c>
      <c r="F4" s="33" t="s">
        <v>91</v>
      </c>
      <c r="G4" s="32" t="s">
        <v>91</v>
      </c>
      <c r="H4" s="34" t="s">
        <v>91</v>
      </c>
      <c r="I4" s="34" t="s">
        <v>91</v>
      </c>
      <c r="J4" s="34" t="s">
        <v>91</v>
      </c>
      <c r="K4" s="34" t="s">
        <v>91</v>
      </c>
    </row>
    <row r="5" spans="1:11" s="24" customFormat="1" ht="15" customHeight="1">
      <c r="A5" s="77" t="s">
        <v>119</v>
      </c>
      <c r="B5" s="78"/>
      <c r="C5" s="78"/>
      <c r="D5" s="78"/>
      <c r="E5" s="78"/>
      <c r="F5" s="79">
        <f>SUM(G5:K5)</f>
        <v>12</v>
      </c>
      <c r="G5" s="80">
        <v>4</v>
      </c>
      <c r="H5" s="81">
        <v>2</v>
      </c>
      <c r="I5" s="81">
        <v>2</v>
      </c>
      <c r="J5" s="81">
        <v>2</v>
      </c>
      <c r="K5" s="81">
        <v>2</v>
      </c>
    </row>
    <row r="6" spans="1:11" ht="15.75" customHeight="1">
      <c r="A6" s="82" t="s">
        <v>0</v>
      </c>
      <c r="B6" s="82"/>
      <c r="C6" s="82"/>
      <c r="D6" s="82"/>
      <c r="E6" s="82"/>
      <c r="F6" s="83"/>
      <c r="G6" s="83"/>
      <c r="H6" s="84"/>
      <c r="I6" s="84"/>
      <c r="J6" s="84"/>
      <c r="K6" s="84"/>
    </row>
    <row r="7" spans="1:11" ht="15.75" customHeight="1">
      <c r="A7" s="46" t="s">
        <v>1</v>
      </c>
      <c r="B7" s="47" t="str">
        <f aca="true" t="shared" si="0" ref="B7:B24">RANK(D7,$D$7:$D$98)&amp;IF(COUNTIF($D$7:$D$98,D7)&gt;1,"-"&amp;RANK(D7,$D$7:$D$98)+COUNTIF($D$7:$D$98,D7)-1,"")</f>
        <v>1-14</v>
      </c>
      <c r="C7" s="47" t="str">
        <f>RANK(D7,$D$7:$D$24)&amp;IF(COUNTIF($D$7:$D$24,D7)&gt;1,"-"&amp;RANK(D7,$D$7:$D$24)+COUNTIF($D$7:$D$24,D7)-1,"")</f>
        <v>1-3</v>
      </c>
      <c r="D7" s="48">
        <f>F7/E7*100</f>
        <v>100</v>
      </c>
      <c r="E7" s="48">
        <f>12</f>
        <v>12</v>
      </c>
      <c r="F7" s="48">
        <f aca="true" t="shared" si="1" ref="F7:F24">SUM(G7:K7)</f>
        <v>12</v>
      </c>
      <c r="G7" s="49">
        <f>'1.1'!G7</f>
        <v>4</v>
      </c>
      <c r="H7" s="35">
        <f>'1.2'!C7</f>
        <v>2</v>
      </c>
      <c r="I7" s="35">
        <f>'1.3'!C7</f>
        <v>2</v>
      </c>
      <c r="J7" s="35">
        <f>'1.4'!C7</f>
        <v>2</v>
      </c>
      <c r="K7" s="35">
        <f>'1.5'!E8</f>
        <v>2</v>
      </c>
    </row>
    <row r="8" spans="1:11" ht="15.75" customHeight="1">
      <c r="A8" s="46" t="s">
        <v>2</v>
      </c>
      <c r="B8" s="47" t="str">
        <f t="shared" si="0"/>
        <v>74-80</v>
      </c>
      <c r="C8" s="47" t="str">
        <f aca="true" t="shared" si="2" ref="C8:C24">RANK(D8,$D$7:$D$24)&amp;IF(COUNTIF($D$7:$D$24,D8)&gt;1,"-"&amp;RANK(D8,$D$7:$D$24)+COUNTIF($D$7:$D$24,D8)-1,"")</f>
        <v>17-18</v>
      </c>
      <c r="D8" s="48">
        <f aca="true" t="shared" si="3" ref="D8:D24">F8/E8*100</f>
        <v>33.33333333333333</v>
      </c>
      <c r="E8" s="48">
        <f>12</f>
        <v>12</v>
      </c>
      <c r="F8" s="48">
        <f t="shared" si="1"/>
        <v>4</v>
      </c>
      <c r="G8" s="49">
        <f>'1.1'!G8</f>
        <v>4</v>
      </c>
      <c r="H8" s="35">
        <f>'1.2'!C8</f>
        <v>0</v>
      </c>
      <c r="I8" s="35">
        <f>'1.3'!C8</f>
        <v>0</v>
      </c>
      <c r="J8" s="35">
        <f>'1.4'!C8</f>
        <v>0</v>
      </c>
      <c r="K8" s="35">
        <f>'1.5'!E9</f>
        <v>0</v>
      </c>
    </row>
    <row r="9" spans="1:11" ht="15.75" customHeight="1">
      <c r="A9" s="46" t="s">
        <v>3</v>
      </c>
      <c r="B9" s="47" t="str">
        <f t="shared" si="0"/>
        <v>1-14</v>
      </c>
      <c r="C9" s="47" t="str">
        <f t="shared" si="2"/>
        <v>1-3</v>
      </c>
      <c r="D9" s="48">
        <f t="shared" si="3"/>
        <v>100</v>
      </c>
      <c r="E9" s="48">
        <f>12</f>
        <v>12</v>
      </c>
      <c r="F9" s="48">
        <f t="shared" si="1"/>
        <v>12</v>
      </c>
      <c r="G9" s="49">
        <f>'1.1'!G9</f>
        <v>4</v>
      </c>
      <c r="H9" s="35">
        <f>'1.2'!C9</f>
        <v>2</v>
      </c>
      <c r="I9" s="35">
        <f>'1.3'!C9</f>
        <v>2</v>
      </c>
      <c r="J9" s="35">
        <f>'1.4'!C9</f>
        <v>2</v>
      </c>
      <c r="K9" s="35">
        <f>'1.5'!E10</f>
        <v>2</v>
      </c>
    </row>
    <row r="10" spans="1:11" ht="15.75" customHeight="1">
      <c r="A10" s="46" t="s">
        <v>4</v>
      </c>
      <c r="B10" s="47" t="str">
        <f t="shared" si="0"/>
        <v>37-57</v>
      </c>
      <c r="C10" s="47" t="str">
        <f t="shared" si="2"/>
        <v>7-16</v>
      </c>
      <c r="D10" s="48">
        <f t="shared" si="3"/>
        <v>66.66666666666666</v>
      </c>
      <c r="E10" s="48">
        <f>12</f>
        <v>12</v>
      </c>
      <c r="F10" s="48">
        <f t="shared" si="1"/>
        <v>8</v>
      </c>
      <c r="G10" s="49">
        <f>'1.1'!G10</f>
        <v>4</v>
      </c>
      <c r="H10" s="35">
        <f>'1.2'!C10</f>
        <v>2</v>
      </c>
      <c r="I10" s="35">
        <f>'1.3'!C10</f>
        <v>2</v>
      </c>
      <c r="J10" s="35">
        <f>'1.4'!C10</f>
        <v>0</v>
      </c>
      <c r="K10" s="35">
        <f>'1.5'!E11</f>
        <v>0</v>
      </c>
    </row>
    <row r="11" spans="1:11" ht="15.75" customHeight="1">
      <c r="A11" s="46" t="s">
        <v>5</v>
      </c>
      <c r="B11" s="47" t="str">
        <f t="shared" si="0"/>
        <v>37-57</v>
      </c>
      <c r="C11" s="47" t="str">
        <f t="shared" si="2"/>
        <v>7-16</v>
      </c>
      <c r="D11" s="48">
        <f t="shared" si="3"/>
        <v>66.66666666666666</v>
      </c>
      <c r="E11" s="48">
        <f>12</f>
        <v>12</v>
      </c>
      <c r="F11" s="48">
        <f t="shared" si="1"/>
        <v>8</v>
      </c>
      <c r="G11" s="49">
        <f>'1.1'!G11</f>
        <v>4</v>
      </c>
      <c r="H11" s="35">
        <f>'1.2'!C11</f>
        <v>2</v>
      </c>
      <c r="I11" s="35">
        <f>'1.3'!C11</f>
        <v>2</v>
      </c>
      <c r="J11" s="35">
        <f>'1.4'!C11</f>
        <v>0</v>
      </c>
      <c r="K11" s="35">
        <f>'1.5'!E12</f>
        <v>0</v>
      </c>
    </row>
    <row r="12" spans="1:11" ht="15.75" customHeight="1">
      <c r="A12" s="46" t="s">
        <v>6</v>
      </c>
      <c r="B12" s="47" t="str">
        <f t="shared" si="0"/>
        <v>37-57</v>
      </c>
      <c r="C12" s="47" t="str">
        <f t="shared" si="2"/>
        <v>7-16</v>
      </c>
      <c r="D12" s="48">
        <f t="shared" si="3"/>
        <v>66.66666666666666</v>
      </c>
      <c r="E12" s="48">
        <f>12</f>
        <v>12</v>
      </c>
      <c r="F12" s="48">
        <f t="shared" si="1"/>
        <v>8</v>
      </c>
      <c r="G12" s="49">
        <f>'1.1'!G12</f>
        <v>4</v>
      </c>
      <c r="H12" s="35">
        <f>'1.2'!C12</f>
        <v>2</v>
      </c>
      <c r="I12" s="35">
        <f>'1.3'!C12</f>
        <v>2</v>
      </c>
      <c r="J12" s="35">
        <f>'1.4'!C12</f>
        <v>0</v>
      </c>
      <c r="K12" s="35">
        <f>'1.5'!E13</f>
        <v>0</v>
      </c>
    </row>
    <row r="13" spans="1:11" ht="15.75" customHeight="1">
      <c r="A13" s="46" t="s">
        <v>7</v>
      </c>
      <c r="B13" s="47" t="str">
        <f t="shared" si="0"/>
        <v>1-14</v>
      </c>
      <c r="C13" s="47" t="str">
        <f t="shared" si="2"/>
        <v>1-3</v>
      </c>
      <c r="D13" s="48">
        <f t="shared" si="3"/>
        <v>100</v>
      </c>
      <c r="E13" s="48">
        <f>12</f>
        <v>12</v>
      </c>
      <c r="F13" s="48">
        <f t="shared" si="1"/>
        <v>12</v>
      </c>
      <c r="G13" s="49">
        <f>'1.1'!G13</f>
        <v>4</v>
      </c>
      <c r="H13" s="35">
        <f>'1.2'!C13</f>
        <v>2</v>
      </c>
      <c r="I13" s="35">
        <f>'1.3'!C13</f>
        <v>2</v>
      </c>
      <c r="J13" s="35">
        <f>'1.4'!C13</f>
        <v>2</v>
      </c>
      <c r="K13" s="35">
        <f>'1.5'!E14</f>
        <v>2</v>
      </c>
    </row>
    <row r="14" spans="1:11" s="7" customFormat="1" ht="15.75" customHeight="1">
      <c r="A14" s="46" t="s">
        <v>8</v>
      </c>
      <c r="B14" s="47" t="str">
        <f t="shared" si="0"/>
        <v>37-57</v>
      </c>
      <c r="C14" s="47" t="str">
        <f t="shared" si="2"/>
        <v>7-16</v>
      </c>
      <c r="D14" s="48">
        <f t="shared" si="3"/>
        <v>66.66666666666666</v>
      </c>
      <c r="E14" s="48">
        <f>12</f>
        <v>12</v>
      </c>
      <c r="F14" s="48">
        <f t="shared" si="1"/>
        <v>8</v>
      </c>
      <c r="G14" s="49">
        <f>'1.1'!G14</f>
        <v>4</v>
      </c>
      <c r="H14" s="35">
        <f>'1.2'!C14</f>
        <v>2</v>
      </c>
      <c r="I14" s="35">
        <f>'1.3'!C14</f>
        <v>2</v>
      </c>
      <c r="J14" s="35">
        <f>'1.4'!C14</f>
        <v>0</v>
      </c>
      <c r="K14" s="35">
        <f>'1.5'!E15</f>
        <v>0</v>
      </c>
    </row>
    <row r="15" spans="1:11" ht="15.75" customHeight="1">
      <c r="A15" s="46" t="s">
        <v>9</v>
      </c>
      <c r="B15" s="47" t="str">
        <f t="shared" si="0"/>
        <v>37-57</v>
      </c>
      <c r="C15" s="47" t="str">
        <f t="shared" si="2"/>
        <v>7-16</v>
      </c>
      <c r="D15" s="48">
        <f t="shared" si="3"/>
        <v>66.66666666666666</v>
      </c>
      <c r="E15" s="48">
        <f>12</f>
        <v>12</v>
      </c>
      <c r="F15" s="48">
        <f t="shared" si="1"/>
        <v>8</v>
      </c>
      <c r="G15" s="49">
        <f>'1.1'!G15</f>
        <v>4</v>
      </c>
      <c r="H15" s="35">
        <f>'1.2'!C15</f>
        <v>0</v>
      </c>
      <c r="I15" s="35">
        <f>'1.3'!C15</f>
        <v>2</v>
      </c>
      <c r="J15" s="35">
        <f>'1.4'!C15</f>
        <v>2</v>
      </c>
      <c r="K15" s="35">
        <f>'1.5'!E16</f>
        <v>0</v>
      </c>
    </row>
    <row r="16" spans="1:11" ht="15.75" customHeight="1">
      <c r="A16" s="46" t="s">
        <v>10</v>
      </c>
      <c r="B16" s="47" t="str">
        <f t="shared" si="0"/>
        <v>37-57</v>
      </c>
      <c r="C16" s="47" t="str">
        <f t="shared" si="2"/>
        <v>7-16</v>
      </c>
      <c r="D16" s="48">
        <f t="shared" si="3"/>
        <v>66.66666666666666</v>
      </c>
      <c r="E16" s="48">
        <f>12</f>
        <v>12</v>
      </c>
      <c r="F16" s="48">
        <f t="shared" si="1"/>
        <v>8</v>
      </c>
      <c r="G16" s="49">
        <f>'1.1'!G16</f>
        <v>4</v>
      </c>
      <c r="H16" s="35">
        <f>'1.2'!C16</f>
        <v>2</v>
      </c>
      <c r="I16" s="35">
        <f>'1.3'!C16</f>
        <v>2</v>
      </c>
      <c r="J16" s="35">
        <f>'1.4'!C16</f>
        <v>0</v>
      </c>
      <c r="K16" s="35">
        <f>'1.5'!E17</f>
        <v>0</v>
      </c>
    </row>
    <row r="17" spans="1:11" ht="15.75" customHeight="1">
      <c r="A17" s="46" t="s">
        <v>11</v>
      </c>
      <c r="B17" s="47" t="str">
        <f t="shared" si="0"/>
        <v>74-80</v>
      </c>
      <c r="C17" s="47" t="str">
        <f t="shared" si="2"/>
        <v>17-18</v>
      </c>
      <c r="D17" s="48">
        <f t="shared" si="3"/>
        <v>33.33333333333333</v>
      </c>
      <c r="E17" s="48">
        <f>12</f>
        <v>12</v>
      </c>
      <c r="F17" s="48">
        <f t="shared" si="1"/>
        <v>4</v>
      </c>
      <c r="G17" s="49">
        <f>'1.1'!G17</f>
        <v>2</v>
      </c>
      <c r="H17" s="35">
        <f>'1.2'!C17</f>
        <v>0</v>
      </c>
      <c r="I17" s="35">
        <f>'1.3'!C17</f>
        <v>2</v>
      </c>
      <c r="J17" s="35">
        <f>'1.4'!C17</f>
        <v>0</v>
      </c>
      <c r="K17" s="35">
        <f>'1.5'!E18</f>
        <v>0</v>
      </c>
    </row>
    <row r="18" spans="1:11" s="7" customFormat="1" ht="15.75" customHeight="1">
      <c r="A18" s="46" t="s">
        <v>12</v>
      </c>
      <c r="B18" s="47" t="str">
        <f t="shared" si="0"/>
        <v>21-27</v>
      </c>
      <c r="C18" s="47" t="str">
        <f t="shared" si="2"/>
        <v>4-5</v>
      </c>
      <c r="D18" s="48">
        <f t="shared" si="3"/>
        <v>83.33333333333334</v>
      </c>
      <c r="E18" s="48">
        <f>12</f>
        <v>12</v>
      </c>
      <c r="F18" s="48">
        <f t="shared" si="1"/>
        <v>10</v>
      </c>
      <c r="G18" s="49">
        <f>'1.1'!G18</f>
        <v>4</v>
      </c>
      <c r="H18" s="35">
        <f>'1.2'!C18</f>
        <v>2</v>
      </c>
      <c r="I18" s="35">
        <f>'1.3'!C18</f>
        <v>2</v>
      </c>
      <c r="J18" s="35">
        <f>'1.4'!C18</f>
        <v>2</v>
      </c>
      <c r="K18" s="35">
        <f>'1.5'!E19</f>
        <v>0</v>
      </c>
    </row>
    <row r="19" spans="1:11" ht="15.75" customHeight="1">
      <c r="A19" s="46" t="s">
        <v>13</v>
      </c>
      <c r="B19" s="47" t="str">
        <f t="shared" si="0"/>
        <v>37-57</v>
      </c>
      <c r="C19" s="47" t="str">
        <f t="shared" si="2"/>
        <v>7-16</v>
      </c>
      <c r="D19" s="48">
        <f t="shared" si="3"/>
        <v>66.66666666666666</v>
      </c>
      <c r="E19" s="48">
        <f>12</f>
        <v>12</v>
      </c>
      <c r="F19" s="48">
        <f t="shared" si="1"/>
        <v>8</v>
      </c>
      <c r="G19" s="49">
        <f>'1.1'!G19</f>
        <v>2</v>
      </c>
      <c r="H19" s="35">
        <f>'1.2'!C19</f>
        <v>2</v>
      </c>
      <c r="I19" s="35">
        <f>'1.3'!C19</f>
        <v>2</v>
      </c>
      <c r="J19" s="35">
        <f>'1.4'!C19</f>
        <v>2</v>
      </c>
      <c r="K19" s="35">
        <f>'1.5'!E20</f>
        <v>0</v>
      </c>
    </row>
    <row r="20" spans="1:11" ht="15.75" customHeight="1">
      <c r="A20" s="46" t="s">
        <v>14</v>
      </c>
      <c r="B20" s="47" t="str">
        <f t="shared" si="0"/>
        <v>37-57</v>
      </c>
      <c r="C20" s="47" t="str">
        <f t="shared" si="2"/>
        <v>7-16</v>
      </c>
      <c r="D20" s="48">
        <f t="shared" si="3"/>
        <v>66.66666666666666</v>
      </c>
      <c r="E20" s="48">
        <f>12</f>
        <v>12</v>
      </c>
      <c r="F20" s="48">
        <f t="shared" si="1"/>
        <v>8</v>
      </c>
      <c r="G20" s="49">
        <f>'1.1'!G20</f>
        <v>4</v>
      </c>
      <c r="H20" s="35">
        <f>'1.2'!C20</f>
        <v>2</v>
      </c>
      <c r="I20" s="35">
        <f>'1.3'!C20</f>
        <v>2</v>
      </c>
      <c r="J20" s="35">
        <f>'1.4'!C20</f>
        <v>0</v>
      </c>
      <c r="K20" s="35">
        <f>'1.5'!E21</f>
        <v>0</v>
      </c>
    </row>
    <row r="21" spans="1:11" ht="15.75" customHeight="1">
      <c r="A21" s="46" t="s">
        <v>15</v>
      </c>
      <c r="B21" s="47" t="str">
        <f t="shared" si="0"/>
        <v>21-27</v>
      </c>
      <c r="C21" s="47" t="str">
        <f t="shared" si="2"/>
        <v>4-5</v>
      </c>
      <c r="D21" s="48">
        <f t="shared" si="3"/>
        <v>83.33333333333334</v>
      </c>
      <c r="E21" s="48">
        <f>12</f>
        <v>12</v>
      </c>
      <c r="F21" s="48">
        <f t="shared" si="1"/>
        <v>10</v>
      </c>
      <c r="G21" s="49">
        <f>'1.1'!G21</f>
        <v>4</v>
      </c>
      <c r="H21" s="35">
        <f>'1.2'!C21</f>
        <v>2</v>
      </c>
      <c r="I21" s="35">
        <f>'1.3'!C21</f>
        <v>2</v>
      </c>
      <c r="J21" s="35">
        <f>'1.4'!C21</f>
        <v>2</v>
      </c>
      <c r="K21" s="35">
        <f>'1.5'!E22</f>
        <v>0</v>
      </c>
    </row>
    <row r="22" spans="1:11" ht="15.75" customHeight="1">
      <c r="A22" s="46" t="s">
        <v>16</v>
      </c>
      <c r="B22" s="47" t="str">
        <f t="shared" si="0"/>
        <v>37-57</v>
      </c>
      <c r="C22" s="47" t="str">
        <f t="shared" si="2"/>
        <v>7-16</v>
      </c>
      <c r="D22" s="48">
        <f t="shared" si="3"/>
        <v>66.66666666666666</v>
      </c>
      <c r="E22" s="48">
        <f>12</f>
        <v>12</v>
      </c>
      <c r="F22" s="48">
        <f t="shared" si="1"/>
        <v>8</v>
      </c>
      <c r="G22" s="49">
        <f>'1.1'!G22</f>
        <v>4</v>
      </c>
      <c r="H22" s="35">
        <f>'1.2'!C22</f>
        <v>0</v>
      </c>
      <c r="I22" s="35">
        <f>'1.3'!C22</f>
        <v>2</v>
      </c>
      <c r="J22" s="35">
        <f>'1.4'!C22</f>
        <v>2</v>
      </c>
      <c r="K22" s="35">
        <f>'1.5'!E23</f>
        <v>0</v>
      </c>
    </row>
    <row r="23" spans="1:11" ht="15.75" customHeight="1">
      <c r="A23" s="46" t="s">
        <v>17</v>
      </c>
      <c r="B23" s="47" t="str">
        <f t="shared" si="0"/>
        <v>29-35</v>
      </c>
      <c r="C23" s="47" t="str">
        <f t="shared" si="2"/>
        <v>6</v>
      </c>
      <c r="D23" s="48">
        <f t="shared" si="3"/>
        <v>75</v>
      </c>
      <c r="E23" s="48">
        <f>12</f>
        <v>12</v>
      </c>
      <c r="F23" s="48">
        <f t="shared" si="1"/>
        <v>9</v>
      </c>
      <c r="G23" s="49">
        <f>'1.1'!G23</f>
        <v>4</v>
      </c>
      <c r="H23" s="35">
        <f>'1.2'!C23</f>
        <v>2</v>
      </c>
      <c r="I23" s="35">
        <f>'1.3'!C23</f>
        <v>0</v>
      </c>
      <c r="J23" s="35">
        <f>'1.4'!C23</f>
        <v>2</v>
      </c>
      <c r="K23" s="35">
        <f>'1.5'!E24</f>
        <v>1</v>
      </c>
    </row>
    <row r="24" spans="1:11" ht="15.75" customHeight="1">
      <c r="A24" s="46" t="s">
        <v>18</v>
      </c>
      <c r="B24" s="47" t="str">
        <f t="shared" si="0"/>
        <v>37-57</v>
      </c>
      <c r="C24" s="47" t="str">
        <f t="shared" si="2"/>
        <v>7-16</v>
      </c>
      <c r="D24" s="48">
        <f t="shared" si="3"/>
        <v>66.66666666666666</v>
      </c>
      <c r="E24" s="48">
        <f>12</f>
        <v>12</v>
      </c>
      <c r="F24" s="48">
        <f t="shared" si="1"/>
        <v>8</v>
      </c>
      <c r="G24" s="49">
        <f>'1.1'!G24</f>
        <v>4</v>
      </c>
      <c r="H24" s="35">
        <f>'1.2'!C24</f>
        <v>0</v>
      </c>
      <c r="I24" s="35">
        <f>'1.3'!C24</f>
        <v>0</v>
      </c>
      <c r="J24" s="35">
        <f>'1.4'!C24</f>
        <v>2</v>
      </c>
      <c r="K24" s="35">
        <f>'1.5'!E25</f>
        <v>2</v>
      </c>
    </row>
    <row r="25" spans="1:11" ht="15.75" customHeight="1">
      <c r="A25" s="82" t="s">
        <v>19</v>
      </c>
      <c r="B25" s="85"/>
      <c r="C25" s="86"/>
      <c r="D25" s="87"/>
      <c r="E25" s="87"/>
      <c r="F25" s="87"/>
      <c r="G25" s="88"/>
      <c r="H25" s="89"/>
      <c r="I25" s="89"/>
      <c r="J25" s="89"/>
      <c r="K25" s="89"/>
    </row>
    <row r="26" spans="1:11" s="7" customFormat="1" ht="15.75" customHeight="1">
      <c r="A26" s="46" t="s">
        <v>20</v>
      </c>
      <c r="B26" s="47" t="str">
        <f aca="true" t="shared" si="4" ref="B26:B36">RANK(D26,$D$7:$D$98)&amp;IF(COUNTIF($D$7:$D$98,D26)&gt;1,"-"&amp;RANK(D26,$D$7:$D$98)+COUNTIF($D$7:$D$98,D26)-1,"")</f>
        <v>59-60</v>
      </c>
      <c r="C26" s="47" t="str">
        <f>RANK(D26,$D$26:$D$36)&amp;IF(COUNTIF($D$26:$D$36,D26)&gt;1,"-"&amp;RANK(D26,$D$26:$D$36)+COUNTIF($D$26:$D$36,D26)-1,"")</f>
        <v>8</v>
      </c>
      <c r="D26" s="48">
        <f aca="true" t="shared" si="5" ref="D26:D36">F26/E26*100</f>
        <v>54.166666666666664</v>
      </c>
      <c r="E26" s="48">
        <f>12</f>
        <v>12</v>
      </c>
      <c r="F26" s="48">
        <f aca="true" t="shared" si="6" ref="F26:F36">SUM(G26:K26)</f>
        <v>6.5</v>
      </c>
      <c r="G26" s="49">
        <f>'1.1'!G26</f>
        <v>4</v>
      </c>
      <c r="H26" s="35">
        <f>'1.2'!C26</f>
        <v>0</v>
      </c>
      <c r="I26" s="35">
        <f>'1.3'!C26</f>
        <v>2</v>
      </c>
      <c r="J26" s="35">
        <f>'1.4'!C26</f>
        <v>0</v>
      </c>
      <c r="K26" s="35">
        <f>'1.5'!E27</f>
        <v>0.5</v>
      </c>
    </row>
    <row r="27" spans="1:11" ht="15.75" customHeight="1">
      <c r="A27" s="46" t="s">
        <v>21</v>
      </c>
      <c r="B27" s="47" t="str">
        <f t="shared" si="4"/>
        <v>74-80</v>
      </c>
      <c r="C27" s="47" t="str">
        <f aca="true" t="shared" si="7" ref="C27:C36">RANK(D27,$D$26:$D$36)&amp;IF(COUNTIF($D$26:$D$36,D27)&gt;1,"-"&amp;RANK(D27,$D$26:$D$36)+COUNTIF($D$26:$D$36,D27)-1,"")</f>
        <v>11</v>
      </c>
      <c r="D27" s="48">
        <f t="shared" si="5"/>
        <v>33.33333333333333</v>
      </c>
      <c r="E27" s="48">
        <f>12</f>
        <v>12</v>
      </c>
      <c r="F27" s="48">
        <f t="shared" si="6"/>
        <v>4</v>
      </c>
      <c r="G27" s="49">
        <f>'1.1'!G27</f>
        <v>4</v>
      </c>
      <c r="H27" s="35">
        <f>'1.2'!C27</f>
        <v>0</v>
      </c>
      <c r="I27" s="35">
        <f>'1.3'!C27</f>
        <v>0</v>
      </c>
      <c r="J27" s="35">
        <f>'1.4'!C27</f>
        <v>0</v>
      </c>
      <c r="K27" s="35">
        <f>'1.5'!E28</f>
        <v>0</v>
      </c>
    </row>
    <row r="28" spans="1:11" ht="15.75" customHeight="1">
      <c r="A28" s="46" t="s">
        <v>22</v>
      </c>
      <c r="B28" s="47" t="str">
        <f t="shared" si="4"/>
        <v>37-57</v>
      </c>
      <c r="C28" s="47" t="str">
        <f t="shared" si="7"/>
        <v>5-7</v>
      </c>
      <c r="D28" s="48">
        <f t="shared" si="5"/>
        <v>66.66666666666666</v>
      </c>
      <c r="E28" s="48">
        <f>12</f>
        <v>12</v>
      </c>
      <c r="F28" s="48">
        <f t="shared" si="6"/>
        <v>8</v>
      </c>
      <c r="G28" s="49">
        <f>'1.1'!G28</f>
        <v>4</v>
      </c>
      <c r="H28" s="35">
        <f>'1.2'!C28</f>
        <v>2</v>
      </c>
      <c r="I28" s="35">
        <f>'1.3'!C28</f>
        <v>2</v>
      </c>
      <c r="J28" s="35">
        <f>'1.4'!C28</f>
        <v>0</v>
      </c>
      <c r="K28" s="35">
        <f>'1.5'!E29</f>
        <v>0</v>
      </c>
    </row>
    <row r="29" spans="1:11" ht="15.75" customHeight="1">
      <c r="A29" s="46" t="s">
        <v>23</v>
      </c>
      <c r="B29" s="47" t="str">
        <f t="shared" si="4"/>
        <v>15-20</v>
      </c>
      <c r="C29" s="47" t="str">
        <f t="shared" si="7"/>
        <v>2-3</v>
      </c>
      <c r="D29" s="48">
        <f t="shared" si="5"/>
        <v>91.66666666666666</v>
      </c>
      <c r="E29" s="48">
        <f>12</f>
        <v>12</v>
      </c>
      <c r="F29" s="48">
        <f t="shared" si="6"/>
        <v>11</v>
      </c>
      <c r="G29" s="49">
        <f>'1.1'!G29</f>
        <v>4</v>
      </c>
      <c r="H29" s="35">
        <f>'1.2'!C29</f>
        <v>2</v>
      </c>
      <c r="I29" s="35">
        <f>'1.3'!C29</f>
        <v>2</v>
      </c>
      <c r="J29" s="35">
        <f>'1.4'!C29</f>
        <v>2</v>
      </c>
      <c r="K29" s="35">
        <f>'1.5'!E30</f>
        <v>1</v>
      </c>
    </row>
    <row r="30" spans="1:11" ht="15.75" customHeight="1">
      <c r="A30" s="46" t="s">
        <v>24</v>
      </c>
      <c r="B30" s="47" t="str">
        <f t="shared" si="4"/>
        <v>61-72</v>
      </c>
      <c r="C30" s="47" t="str">
        <f t="shared" si="7"/>
        <v>9</v>
      </c>
      <c r="D30" s="48">
        <f t="shared" si="5"/>
        <v>50</v>
      </c>
      <c r="E30" s="48">
        <f>12</f>
        <v>12</v>
      </c>
      <c r="F30" s="48">
        <f t="shared" si="6"/>
        <v>6</v>
      </c>
      <c r="G30" s="49">
        <f>'1.1'!G30</f>
        <v>4</v>
      </c>
      <c r="H30" s="35">
        <f>'1.2'!C30</f>
        <v>2</v>
      </c>
      <c r="I30" s="35">
        <f>'1.3'!C30</f>
        <v>0</v>
      </c>
      <c r="J30" s="35">
        <f>'1.4'!C30</f>
        <v>0</v>
      </c>
      <c r="K30" s="35">
        <f>'1.5'!E31</f>
        <v>0</v>
      </c>
    </row>
    <row r="31" spans="1:11" ht="15.75" customHeight="1">
      <c r="A31" s="46" t="s">
        <v>25</v>
      </c>
      <c r="B31" s="47" t="str">
        <f t="shared" si="4"/>
        <v>37-57</v>
      </c>
      <c r="C31" s="47" t="str">
        <f t="shared" si="7"/>
        <v>5-7</v>
      </c>
      <c r="D31" s="48">
        <f t="shared" si="5"/>
        <v>66.66666666666666</v>
      </c>
      <c r="E31" s="48">
        <f>12</f>
        <v>12</v>
      </c>
      <c r="F31" s="48">
        <f t="shared" si="6"/>
        <v>8</v>
      </c>
      <c r="G31" s="49">
        <f>'1.1'!G31</f>
        <v>2</v>
      </c>
      <c r="H31" s="35">
        <f>'1.2'!C31</f>
        <v>2</v>
      </c>
      <c r="I31" s="35">
        <f>'1.3'!C31</f>
        <v>2</v>
      </c>
      <c r="J31" s="35">
        <f>'1.4'!C31</f>
        <v>2</v>
      </c>
      <c r="K31" s="35">
        <f>'1.5'!E32</f>
        <v>0</v>
      </c>
    </row>
    <row r="32" spans="1:11" s="7" customFormat="1" ht="15.75" customHeight="1">
      <c r="A32" s="46" t="s">
        <v>26</v>
      </c>
      <c r="B32" s="47" t="str">
        <f t="shared" si="4"/>
        <v>29-35</v>
      </c>
      <c r="C32" s="47" t="str">
        <f t="shared" si="7"/>
        <v>4</v>
      </c>
      <c r="D32" s="48">
        <f t="shared" si="5"/>
        <v>75</v>
      </c>
      <c r="E32" s="48">
        <f>12</f>
        <v>12</v>
      </c>
      <c r="F32" s="48">
        <f t="shared" si="6"/>
        <v>9</v>
      </c>
      <c r="G32" s="49">
        <f>'1.1'!G32</f>
        <v>4</v>
      </c>
      <c r="H32" s="35">
        <f>'1.2'!C32</f>
        <v>2</v>
      </c>
      <c r="I32" s="35">
        <f>'1.3'!C32</f>
        <v>2</v>
      </c>
      <c r="J32" s="35">
        <f>'1.4'!C32</f>
        <v>0</v>
      </c>
      <c r="K32" s="35">
        <f>'1.5'!E33</f>
        <v>1</v>
      </c>
    </row>
    <row r="33" spans="1:11" s="7" customFormat="1" ht="15.75" customHeight="1">
      <c r="A33" s="46" t="s">
        <v>27</v>
      </c>
      <c r="B33" s="47" t="str">
        <f t="shared" si="4"/>
        <v>73</v>
      </c>
      <c r="C33" s="47" t="str">
        <f t="shared" si="7"/>
        <v>10</v>
      </c>
      <c r="D33" s="48">
        <f t="shared" si="5"/>
        <v>37.5</v>
      </c>
      <c r="E33" s="48">
        <f>12</f>
        <v>12</v>
      </c>
      <c r="F33" s="48">
        <f t="shared" si="6"/>
        <v>4.5</v>
      </c>
      <c r="G33" s="49">
        <f>'1.1'!G33</f>
        <v>2</v>
      </c>
      <c r="H33" s="35">
        <f>'1.2'!C33</f>
        <v>0</v>
      </c>
      <c r="I33" s="35">
        <f>'1.3'!C33</f>
        <v>2</v>
      </c>
      <c r="J33" s="35">
        <f>'1.4'!C33</f>
        <v>0</v>
      </c>
      <c r="K33" s="35">
        <f>'1.5'!E34</f>
        <v>0.5</v>
      </c>
    </row>
    <row r="34" spans="1:11" ht="15.75" customHeight="1">
      <c r="A34" s="46" t="s">
        <v>28</v>
      </c>
      <c r="B34" s="47" t="str">
        <f t="shared" si="4"/>
        <v>37-57</v>
      </c>
      <c r="C34" s="47" t="str">
        <f t="shared" si="7"/>
        <v>5-7</v>
      </c>
      <c r="D34" s="48">
        <f t="shared" si="5"/>
        <v>66.66666666666666</v>
      </c>
      <c r="E34" s="48">
        <f>12</f>
        <v>12</v>
      </c>
      <c r="F34" s="48">
        <f t="shared" si="6"/>
        <v>8</v>
      </c>
      <c r="G34" s="49">
        <f>'1.1'!G34</f>
        <v>0</v>
      </c>
      <c r="H34" s="35">
        <f>'1.2'!C34</f>
        <v>2</v>
      </c>
      <c r="I34" s="35">
        <f>'1.3'!C34</f>
        <v>2</v>
      </c>
      <c r="J34" s="35">
        <f>'1.4'!C34</f>
        <v>2</v>
      </c>
      <c r="K34" s="35">
        <f>'1.5'!E35</f>
        <v>2</v>
      </c>
    </row>
    <row r="35" spans="1:11" ht="15.75" customHeight="1">
      <c r="A35" s="46" t="s">
        <v>29</v>
      </c>
      <c r="B35" s="47" t="str">
        <f t="shared" si="4"/>
        <v>15-20</v>
      </c>
      <c r="C35" s="47" t="str">
        <f t="shared" si="7"/>
        <v>2-3</v>
      </c>
      <c r="D35" s="48">
        <f t="shared" si="5"/>
        <v>91.66666666666666</v>
      </c>
      <c r="E35" s="48">
        <f>12</f>
        <v>12</v>
      </c>
      <c r="F35" s="48">
        <f t="shared" si="6"/>
        <v>11</v>
      </c>
      <c r="G35" s="49">
        <f>'1.1'!G35</f>
        <v>4</v>
      </c>
      <c r="H35" s="35">
        <f>'1.2'!C35</f>
        <v>2</v>
      </c>
      <c r="I35" s="35">
        <f>'1.3'!C35</f>
        <v>2</v>
      </c>
      <c r="J35" s="35">
        <f>'1.4'!C35</f>
        <v>2</v>
      </c>
      <c r="K35" s="35">
        <f>'1.5'!E36</f>
        <v>1</v>
      </c>
    </row>
    <row r="36" spans="1:11" ht="15.75" customHeight="1">
      <c r="A36" s="46" t="s">
        <v>30</v>
      </c>
      <c r="B36" s="47" t="str">
        <f t="shared" si="4"/>
        <v>1-14</v>
      </c>
      <c r="C36" s="47" t="str">
        <f t="shared" si="7"/>
        <v>1</v>
      </c>
      <c r="D36" s="48">
        <f t="shared" si="5"/>
        <v>100</v>
      </c>
      <c r="E36" s="48">
        <f>12</f>
        <v>12</v>
      </c>
      <c r="F36" s="48">
        <f t="shared" si="6"/>
        <v>12</v>
      </c>
      <c r="G36" s="49">
        <f>'1.1'!G36</f>
        <v>4</v>
      </c>
      <c r="H36" s="35">
        <f>'1.2'!C36</f>
        <v>2</v>
      </c>
      <c r="I36" s="35">
        <f>'1.3'!C36</f>
        <v>2</v>
      </c>
      <c r="J36" s="35">
        <f>'1.4'!C36</f>
        <v>2</v>
      </c>
      <c r="K36" s="35">
        <f>'1.5'!E37</f>
        <v>2</v>
      </c>
    </row>
    <row r="37" spans="1:11" ht="15.75" customHeight="1">
      <c r="A37" s="82" t="s">
        <v>31</v>
      </c>
      <c r="B37" s="85"/>
      <c r="C37" s="86"/>
      <c r="D37" s="87"/>
      <c r="E37" s="87"/>
      <c r="F37" s="87"/>
      <c r="G37" s="88"/>
      <c r="H37" s="89"/>
      <c r="I37" s="89"/>
      <c r="J37" s="89"/>
      <c r="K37" s="89"/>
    </row>
    <row r="38" spans="1:11" ht="15.75" customHeight="1">
      <c r="A38" s="46" t="s">
        <v>32</v>
      </c>
      <c r="B38" s="47" t="str">
        <f aca="true" t="shared" si="8" ref="B38:B45">RANK(D38,$D$7:$D$98)&amp;IF(COUNTIF($D$7:$D$98,D38)&gt;1,"-"&amp;RANK(D38,$D$7:$D$98)+COUNTIF($D$7:$D$98,D38)-1,"")</f>
        <v>1-14</v>
      </c>
      <c r="C38" s="47" t="str">
        <f>RANK(D38,$D$38:$D$45)&amp;IF(COUNTIF($D$38:$D$45,D38)&gt;1,"-"&amp;RANK(D38,$D$38:$D$45)+COUNTIF($D$38:$D$45,D38)-1,"")</f>
        <v>1-4</v>
      </c>
      <c r="D38" s="48">
        <f aca="true" t="shared" si="9" ref="D38:D45">F38/E38*100</f>
        <v>100</v>
      </c>
      <c r="E38" s="48">
        <f>12</f>
        <v>12</v>
      </c>
      <c r="F38" s="48">
        <f aca="true" t="shared" si="10" ref="F38:F45">SUM(G38:K38)</f>
        <v>12</v>
      </c>
      <c r="G38" s="49">
        <f>'1.1'!G38</f>
        <v>4</v>
      </c>
      <c r="H38" s="35">
        <f>'1.2'!C38</f>
        <v>2</v>
      </c>
      <c r="I38" s="35">
        <f>'1.3'!C38</f>
        <v>2</v>
      </c>
      <c r="J38" s="35">
        <f>'1.4'!C38</f>
        <v>2</v>
      </c>
      <c r="K38" s="35">
        <f>'1.5'!E39</f>
        <v>2</v>
      </c>
    </row>
    <row r="39" spans="1:11" ht="15.75" customHeight="1">
      <c r="A39" s="46" t="s">
        <v>33</v>
      </c>
      <c r="B39" s="47" t="str">
        <f t="shared" si="8"/>
        <v>58</v>
      </c>
      <c r="C39" s="47" t="str">
        <f aca="true" t="shared" si="11" ref="C39:C45">RANK(D39,$D$38:$D$45)&amp;IF(COUNTIF($D$38:$D$45,D39)&gt;1,"-"&amp;RANK(D39,$D$38:$D$45)+COUNTIF($D$38:$D$45,D39)-1,"")</f>
        <v>8</v>
      </c>
      <c r="D39" s="48">
        <f t="shared" si="9"/>
        <v>58.333333333333336</v>
      </c>
      <c r="E39" s="48">
        <f>12</f>
        <v>12</v>
      </c>
      <c r="F39" s="48">
        <f t="shared" si="10"/>
        <v>7</v>
      </c>
      <c r="G39" s="49">
        <f>'1.1'!G39</f>
        <v>2</v>
      </c>
      <c r="H39" s="35">
        <f>'1.2'!C39</f>
        <v>2</v>
      </c>
      <c r="I39" s="35">
        <f>'1.3'!C39</f>
        <v>2</v>
      </c>
      <c r="J39" s="35">
        <f>'1.4'!C39</f>
        <v>0</v>
      </c>
      <c r="K39" s="35">
        <f>'1.5'!E40</f>
        <v>1</v>
      </c>
    </row>
    <row r="40" spans="1:11" s="11" customFormat="1" ht="15.75" customHeight="1">
      <c r="A40" s="46" t="s">
        <v>99</v>
      </c>
      <c r="B40" s="47" t="str">
        <f t="shared" si="8"/>
        <v>1-14</v>
      </c>
      <c r="C40" s="47" t="str">
        <f t="shared" si="11"/>
        <v>1-4</v>
      </c>
      <c r="D40" s="48">
        <f t="shared" si="9"/>
        <v>100</v>
      </c>
      <c r="E40" s="48">
        <f>12</f>
        <v>12</v>
      </c>
      <c r="F40" s="48">
        <f t="shared" si="10"/>
        <v>12</v>
      </c>
      <c r="G40" s="49">
        <f>'1.1'!G40</f>
        <v>4</v>
      </c>
      <c r="H40" s="35">
        <f>'1.2'!C40</f>
        <v>2</v>
      </c>
      <c r="I40" s="35">
        <f>'1.3'!C40</f>
        <v>2</v>
      </c>
      <c r="J40" s="35">
        <f>'1.4'!C40</f>
        <v>2</v>
      </c>
      <c r="K40" s="35">
        <f>'1.5'!E41</f>
        <v>2</v>
      </c>
    </row>
    <row r="41" spans="1:11" s="7" customFormat="1" ht="15.75" customHeight="1">
      <c r="A41" s="46" t="s">
        <v>34</v>
      </c>
      <c r="B41" s="47" t="str">
        <f t="shared" si="8"/>
        <v>21-27</v>
      </c>
      <c r="C41" s="47" t="str">
        <f t="shared" si="11"/>
        <v>6</v>
      </c>
      <c r="D41" s="48">
        <f t="shared" si="9"/>
        <v>83.33333333333334</v>
      </c>
      <c r="E41" s="48">
        <f>12</f>
        <v>12</v>
      </c>
      <c r="F41" s="48">
        <f t="shared" si="10"/>
        <v>10</v>
      </c>
      <c r="G41" s="49">
        <f>'1.1'!G41</f>
        <v>4</v>
      </c>
      <c r="H41" s="35">
        <f>'1.2'!C41</f>
        <v>2</v>
      </c>
      <c r="I41" s="35">
        <f>'1.3'!C41</f>
        <v>2</v>
      </c>
      <c r="J41" s="35">
        <f>'1.4'!C41</f>
        <v>2</v>
      </c>
      <c r="K41" s="35">
        <f>'1.5'!E42</f>
        <v>0</v>
      </c>
    </row>
    <row r="42" spans="1:11" ht="15.75" customHeight="1">
      <c r="A42" s="46" t="s">
        <v>35</v>
      </c>
      <c r="B42" s="47" t="str">
        <f t="shared" si="8"/>
        <v>1-14</v>
      </c>
      <c r="C42" s="47" t="str">
        <f t="shared" si="11"/>
        <v>1-4</v>
      </c>
      <c r="D42" s="48">
        <f t="shared" si="9"/>
        <v>100</v>
      </c>
      <c r="E42" s="48">
        <f>12</f>
        <v>12</v>
      </c>
      <c r="F42" s="48">
        <f t="shared" si="10"/>
        <v>12</v>
      </c>
      <c r="G42" s="49">
        <f>'1.1'!G42</f>
        <v>4</v>
      </c>
      <c r="H42" s="35">
        <f>'1.2'!C42</f>
        <v>2</v>
      </c>
      <c r="I42" s="35">
        <f>'1.3'!C42</f>
        <v>2</v>
      </c>
      <c r="J42" s="35">
        <f>'1.4'!C42</f>
        <v>2</v>
      </c>
      <c r="K42" s="35">
        <f>'1.5'!E43</f>
        <v>2</v>
      </c>
    </row>
    <row r="43" spans="1:11" ht="15.75" customHeight="1">
      <c r="A43" s="46" t="s">
        <v>36</v>
      </c>
      <c r="B43" s="47" t="str">
        <f t="shared" si="8"/>
        <v>15-20</v>
      </c>
      <c r="C43" s="47" t="str">
        <f t="shared" si="11"/>
        <v>5</v>
      </c>
      <c r="D43" s="48">
        <f t="shared" si="9"/>
        <v>91.66666666666666</v>
      </c>
      <c r="E43" s="48">
        <f>12</f>
        <v>12</v>
      </c>
      <c r="F43" s="48">
        <f t="shared" si="10"/>
        <v>11</v>
      </c>
      <c r="G43" s="49">
        <f>'1.1'!G43</f>
        <v>4</v>
      </c>
      <c r="H43" s="35">
        <f>'1.2'!C43</f>
        <v>2</v>
      </c>
      <c r="I43" s="35">
        <f>'1.3'!C43</f>
        <v>2</v>
      </c>
      <c r="J43" s="35">
        <f>'1.4'!C43</f>
        <v>2</v>
      </c>
      <c r="K43" s="35">
        <f>'1.5'!E44</f>
        <v>1</v>
      </c>
    </row>
    <row r="44" spans="1:11" ht="15.75" customHeight="1">
      <c r="A44" s="46" t="s">
        <v>37</v>
      </c>
      <c r="B44" s="47" t="str">
        <f t="shared" si="8"/>
        <v>1-14</v>
      </c>
      <c r="C44" s="47" t="str">
        <f t="shared" si="11"/>
        <v>1-4</v>
      </c>
      <c r="D44" s="48">
        <f t="shared" si="9"/>
        <v>100</v>
      </c>
      <c r="E44" s="48">
        <f>12</f>
        <v>12</v>
      </c>
      <c r="F44" s="48">
        <f t="shared" si="10"/>
        <v>12</v>
      </c>
      <c r="G44" s="49">
        <f>'1.1'!G44</f>
        <v>4</v>
      </c>
      <c r="H44" s="35">
        <f>'1.2'!C44</f>
        <v>2</v>
      </c>
      <c r="I44" s="35">
        <f>'1.3'!C44</f>
        <v>2</v>
      </c>
      <c r="J44" s="35">
        <f>'1.4'!C44</f>
        <v>2</v>
      </c>
      <c r="K44" s="35">
        <f>'1.5'!E45</f>
        <v>2</v>
      </c>
    </row>
    <row r="45" spans="1:11" s="11" customFormat="1" ht="15.75" customHeight="1">
      <c r="A45" s="46" t="s">
        <v>100</v>
      </c>
      <c r="B45" s="47" t="str">
        <f t="shared" si="8"/>
        <v>28</v>
      </c>
      <c r="C45" s="47" t="str">
        <f t="shared" si="11"/>
        <v>7</v>
      </c>
      <c r="D45" s="48">
        <f t="shared" si="9"/>
        <v>80</v>
      </c>
      <c r="E45" s="48">
        <f>F5-2</f>
        <v>10</v>
      </c>
      <c r="F45" s="48">
        <f t="shared" si="10"/>
        <v>8</v>
      </c>
      <c r="G45" s="49">
        <f>'1.1'!G45</f>
        <v>4</v>
      </c>
      <c r="H45" s="35">
        <f>'1.2'!C45</f>
        <v>0</v>
      </c>
      <c r="I45" s="35">
        <f>'1.3'!C45</f>
        <v>2</v>
      </c>
      <c r="J45" s="35">
        <f>'1.4'!C45</f>
        <v>2</v>
      </c>
      <c r="K45" s="35" t="str">
        <f>'1.5'!E46</f>
        <v>- *</v>
      </c>
    </row>
    <row r="46" spans="1:11" ht="15.75" customHeight="1">
      <c r="A46" s="82" t="s">
        <v>38</v>
      </c>
      <c r="B46" s="85"/>
      <c r="C46" s="86"/>
      <c r="D46" s="87"/>
      <c r="E46" s="87"/>
      <c r="F46" s="87"/>
      <c r="G46" s="88"/>
      <c r="H46" s="89"/>
      <c r="I46" s="89"/>
      <c r="J46" s="89"/>
      <c r="K46" s="89"/>
    </row>
    <row r="47" spans="1:11" ht="15.75" customHeight="1">
      <c r="A47" s="46" t="s">
        <v>39</v>
      </c>
      <c r="B47" s="47" t="str">
        <f aca="true" t="shared" si="12" ref="B47:B53">RANK(D47,$D$7:$D$98)&amp;IF(COUNTIF($D$7:$D$98,D47)&gt;1,"-"&amp;RANK(D47,$D$7:$D$98)+COUNTIF($D$7:$D$98,D47)-1,"")</f>
        <v>61-72</v>
      </c>
      <c r="C47" s="47" t="str">
        <f>RANK(D47,$D$47:$D$53)&amp;IF(COUNTIF($D$47:$D$53,D47)&gt;1,"-"&amp;RANK(D47,$D$47:$D$53)+COUNTIF($D$47:$D$53,D47)-1,"")</f>
        <v>4-7</v>
      </c>
      <c r="D47" s="48">
        <f aca="true" t="shared" si="13" ref="D47:D53">F47/E47*100</f>
        <v>50</v>
      </c>
      <c r="E47" s="48">
        <f>12</f>
        <v>12</v>
      </c>
      <c r="F47" s="48">
        <f aca="true" t="shared" si="14" ref="F47:F53">SUM(G47:K47)</f>
        <v>6</v>
      </c>
      <c r="G47" s="49">
        <f>'1.1'!G47</f>
        <v>2</v>
      </c>
      <c r="H47" s="35">
        <f>'1.2'!C47</f>
        <v>2</v>
      </c>
      <c r="I47" s="35">
        <f>'1.3'!C47</f>
        <v>2</v>
      </c>
      <c r="J47" s="35">
        <f>'1.4'!C47</f>
        <v>0</v>
      </c>
      <c r="K47" s="35">
        <f>'1.5'!E48</f>
        <v>0</v>
      </c>
    </row>
    <row r="48" spans="1:11" ht="15.75" customHeight="1">
      <c r="A48" s="46" t="s">
        <v>40</v>
      </c>
      <c r="B48" s="47" t="str">
        <f t="shared" si="12"/>
        <v>61-72</v>
      </c>
      <c r="C48" s="47" t="str">
        <f aca="true" t="shared" si="15" ref="C48:C53">RANK(D48,$D$47:$D$53)&amp;IF(COUNTIF($D$47:$D$53,D48)&gt;1,"-"&amp;RANK(D48,$D$47:$D$53)+COUNTIF($D$47:$D$53,D48)-1,"")</f>
        <v>4-7</v>
      </c>
      <c r="D48" s="48">
        <f t="shared" si="13"/>
        <v>50</v>
      </c>
      <c r="E48" s="48">
        <f>12</f>
        <v>12</v>
      </c>
      <c r="F48" s="48">
        <f t="shared" si="14"/>
        <v>6</v>
      </c>
      <c r="G48" s="49">
        <f>'1.1'!G48</f>
        <v>2</v>
      </c>
      <c r="H48" s="35">
        <f>'1.2'!C48</f>
        <v>2</v>
      </c>
      <c r="I48" s="35">
        <f>'1.3'!C48</f>
        <v>2</v>
      </c>
      <c r="J48" s="35">
        <f>'1.4'!C48</f>
        <v>0</v>
      </c>
      <c r="K48" s="35">
        <f>'1.5'!E49</f>
        <v>0</v>
      </c>
    </row>
    <row r="49" spans="1:11" ht="15.75" customHeight="1">
      <c r="A49" s="46" t="s">
        <v>41</v>
      </c>
      <c r="B49" s="47" t="str">
        <f t="shared" si="12"/>
        <v>37-57</v>
      </c>
      <c r="C49" s="47" t="str">
        <f t="shared" si="15"/>
        <v>1-3</v>
      </c>
      <c r="D49" s="48">
        <f t="shared" si="13"/>
        <v>66.66666666666666</v>
      </c>
      <c r="E49" s="48">
        <f>12</f>
        <v>12</v>
      </c>
      <c r="F49" s="48">
        <f t="shared" si="14"/>
        <v>8</v>
      </c>
      <c r="G49" s="49">
        <f>'1.1'!G49</f>
        <v>4</v>
      </c>
      <c r="H49" s="35">
        <f>'1.2'!C49</f>
        <v>2</v>
      </c>
      <c r="I49" s="35">
        <f>'1.3'!C49</f>
        <v>2</v>
      </c>
      <c r="J49" s="35">
        <f>'1.4'!C49</f>
        <v>0</v>
      </c>
      <c r="K49" s="35">
        <f>'1.5'!E50</f>
        <v>0</v>
      </c>
    </row>
    <row r="50" spans="1:11" ht="15.75" customHeight="1">
      <c r="A50" s="46" t="s">
        <v>42</v>
      </c>
      <c r="B50" s="47" t="str">
        <f t="shared" si="12"/>
        <v>61-72</v>
      </c>
      <c r="C50" s="47" t="str">
        <f t="shared" si="15"/>
        <v>4-7</v>
      </c>
      <c r="D50" s="48">
        <f t="shared" si="13"/>
        <v>50</v>
      </c>
      <c r="E50" s="48">
        <f>12</f>
        <v>12</v>
      </c>
      <c r="F50" s="48">
        <f t="shared" si="14"/>
        <v>6</v>
      </c>
      <c r="G50" s="49">
        <f>'1.1'!G50</f>
        <v>2</v>
      </c>
      <c r="H50" s="35">
        <f>'1.2'!C50</f>
        <v>2</v>
      </c>
      <c r="I50" s="35">
        <f>'1.3'!C50</f>
        <v>2</v>
      </c>
      <c r="J50" s="35">
        <f>'1.4'!C50</f>
        <v>0</v>
      </c>
      <c r="K50" s="35">
        <f>'1.5'!E51</f>
        <v>0</v>
      </c>
    </row>
    <row r="51" spans="1:11" ht="15.75" customHeight="1">
      <c r="A51" s="46" t="s">
        <v>92</v>
      </c>
      <c r="B51" s="47" t="str">
        <f t="shared" si="12"/>
        <v>61-72</v>
      </c>
      <c r="C51" s="47" t="str">
        <f t="shared" si="15"/>
        <v>4-7</v>
      </c>
      <c r="D51" s="48">
        <f t="shared" si="13"/>
        <v>50</v>
      </c>
      <c r="E51" s="48">
        <f>12</f>
        <v>12</v>
      </c>
      <c r="F51" s="48">
        <f t="shared" si="14"/>
        <v>6</v>
      </c>
      <c r="G51" s="49">
        <f>'1.1'!G51</f>
        <v>4</v>
      </c>
      <c r="H51" s="35">
        <f>'1.2'!C51</f>
        <v>0</v>
      </c>
      <c r="I51" s="35">
        <f>'1.3'!C51</f>
        <v>2</v>
      </c>
      <c r="J51" s="35">
        <f>'1.4'!C51</f>
        <v>0</v>
      </c>
      <c r="K51" s="35">
        <f>'1.5'!E52</f>
        <v>0</v>
      </c>
    </row>
    <row r="52" spans="1:11" ht="15.75" customHeight="1">
      <c r="A52" s="46" t="s">
        <v>43</v>
      </c>
      <c r="B52" s="47" t="str">
        <f t="shared" si="12"/>
        <v>37-57</v>
      </c>
      <c r="C52" s="47" t="str">
        <f t="shared" si="15"/>
        <v>1-3</v>
      </c>
      <c r="D52" s="48">
        <f t="shared" si="13"/>
        <v>66.66666666666666</v>
      </c>
      <c r="E52" s="48">
        <f>12</f>
        <v>12</v>
      </c>
      <c r="F52" s="48">
        <f t="shared" si="14"/>
        <v>8</v>
      </c>
      <c r="G52" s="49">
        <f>'1.1'!G52</f>
        <v>4</v>
      </c>
      <c r="H52" s="35">
        <f>'1.2'!C52</f>
        <v>0</v>
      </c>
      <c r="I52" s="35">
        <f>'1.3'!C52</f>
        <v>2</v>
      </c>
      <c r="J52" s="35">
        <f>'1.4'!C52</f>
        <v>2</v>
      </c>
      <c r="K52" s="35">
        <f>'1.5'!E53</f>
        <v>0</v>
      </c>
    </row>
    <row r="53" spans="1:11" ht="15.75" customHeight="1">
      <c r="A53" s="46" t="s">
        <v>44</v>
      </c>
      <c r="B53" s="47" t="str">
        <f t="shared" si="12"/>
        <v>37-57</v>
      </c>
      <c r="C53" s="47" t="str">
        <f t="shared" si="15"/>
        <v>1-3</v>
      </c>
      <c r="D53" s="48">
        <f t="shared" si="13"/>
        <v>66.66666666666666</v>
      </c>
      <c r="E53" s="48">
        <f>12</f>
        <v>12</v>
      </c>
      <c r="F53" s="48">
        <f t="shared" si="14"/>
        <v>8</v>
      </c>
      <c r="G53" s="49">
        <f>'1.1'!G53</f>
        <v>4</v>
      </c>
      <c r="H53" s="35">
        <f>'1.2'!C53</f>
        <v>2</v>
      </c>
      <c r="I53" s="35">
        <f>'1.3'!C53</f>
        <v>2</v>
      </c>
      <c r="J53" s="35">
        <f>'1.4'!C53</f>
        <v>0</v>
      </c>
      <c r="K53" s="35">
        <f>'1.5'!E54</f>
        <v>0</v>
      </c>
    </row>
    <row r="54" spans="1:11" ht="15.75" customHeight="1">
      <c r="A54" s="82" t="s">
        <v>45</v>
      </c>
      <c r="B54" s="85"/>
      <c r="C54" s="86"/>
      <c r="D54" s="87"/>
      <c r="E54" s="87"/>
      <c r="F54" s="87"/>
      <c r="G54" s="88"/>
      <c r="H54" s="89"/>
      <c r="I54" s="89"/>
      <c r="J54" s="89"/>
      <c r="K54" s="89"/>
    </row>
    <row r="55" spans="1:11" ht="15.75" customHeight="1">
      <c r="A55" s="46" t="s">
        <v>46</v>
      </c>
      <c r="B55" s="47" t="str">
        <f aca="true" t="shared" si="16" ref="B55:B68">RANK(D55,$D$7:$D$98)&amp;IF(COUNTIF($D$7:$D$98,D55)&gt;1,"-"&amp;RANK(D55,$D$7:$D$98)+COUNTIF($D$7:$D$98,D55)-1,"")</f>
        <v>1-14</v>
      </c>
      <c r="C55" s="47" t="str">
        <f>RANK(D55,$D$55:$D$68)&amp;IF(COUNTIF($D$55:$D$68,D55)&gt;1,"-"&amp;RANK(D55,$D$55:$D$68)+COUNTIF($D$55:$D$68,D55)-1,"")</f>
        <v>1-4</v>
      </c>
      <c r="D55" s="48">
        <f aca="true" t="shared" si="17" ref="D55:D68">F55/E55*100</f>
        <v>100</v>
      </c>
      <c r="E55" s="48">
        <f>12</f>
        <v>12</v>
      </c>
      <c r="F55" s="48">
        <f aca="true" t="shared" si="18" ref="F55:F68">SUM(G55:K55)</f>
        <v>12</v>
      </c>
      <c r="G55" s="49">
        <f>'1.1'!G55</f>
        <v>4</v>
      </c>
      <c r="H55" s="35">
        <f>'1.2'!C55</f>
        <v>2</v>
      </c>
      <c r="I55" s="35">
        <f>'1.3'!C55</f>
        <v>2</v>
      </c>
      <c r="J55" s="35">
        <f>'1.4'!C55</f>
        <v>2</v>
      </c>
      <c r="K55" s="35">
        <f>'1.5'!E56</f>
        <v>2</v>
      </c>
    </row>
    <row r="56" spans="1:11" s="7" customFormat="1" ht="15.75" customHeight="1">
      <c r="A56" s="46" t="s">
        <v>47</v>
      </c>
      <c r="B56" s="47" t="str">
        <f t="shared" si="16"/>
        <v>81</v>
      </c>
      <c r="C56" s="47" t="str">
        <f aca="true" t="shared" si="19" ref="C56:C68">RANK(D56,$D$55:$D$68)&amp;IF(COUNTIF($D$55:$D$68,D56)&gt;1,"-"&amp;RANK(D56,$D$55:$D$68)+COUNTIF($D$55:$D$68,D56)-1,"")</f>
        <v>12</v>
      </c>
      <c r="D56" s="48">
        <f t="shared" si="17"/>
        <v>25</v>
      </c>
      <c r="E56" s="48">
        <f>12</f>
        <v>12</v>
      </c>
      <c r="F56" s="48">
        <f t="shared" si="18"/>
        <v>3</v>
      </c>
      <c r="G56" s="49">
        <f>'1.1'!G56</f>
        <v>0</v>
      </c>
      <c r="H56" s="35">
        <f>'1.2'!C56</f>
        <v>0</v>
      </c>
      <c r="I56" s="35">
        <f>'1.3'!C56</f>
        <v>2</v>
      </c>
      <c r="J56" s="35">
        <f>'1.4'!C56</f>
        <v>0</v>
      </c>
      <c r="K56" s="35">
        <f>'1.5'!E57</f>
        <v>1</v>
      </c>
    </row>
    <row r="57" spans="1:11" ht="15.75" customHeight="1">
      <c r="A57" s="46" t="s">
        <v>48</v>
      </c>
      <c r="B57" s="47" t="str">
        <f t="shared" si="16"/>
        <v>61-72</v>
      </c>
      <c r="C57" s="47" t="str">
        <f t="shared" si="19"/>
        <v>8-10</v>
      </c>
      <c r="D57" s="48">
        <f t="shared" si="17"/>
        <v>50</v>
      </c>
      <c r="E57" s="48">
        <f>12</f>
        <v>12</v>
      </c>
      <c r="F57" s="48">
        <f t="shared" si="18"/>
        <v>6</v>
      </c>
      <c r="G57" s="49">
        <f>'1.1'!G57</f>
        <v>4</v>
      </c>
      <c r="H57" s="35">
        <f>'1.2'!C57</f>
        <v>0</v>
      </c>
      <c r="I57" s="35">
        <f>'1.3'!C57</f>
        <v>2</v>
      </c>
      <c r="J57" s="35">
        <f>'1.4'!C57</f>
        <v>0</v>
      </c>
      <c r="K57" s="35">
        <f>'1.5'!E58</f>
        <v>0</v>
      </c>
    </row>
    <row r="58" spans="1:11" ht="15.75" customHeight="1">
      <c r="A58" s="46" t="s">
        <v>49</v>
      </c>
      <c r="B58" s="47" t="str">
        <f t="shared" si="16"/>
        <v>61-72</v>
      </c>
      <c r="C58" s="47" t="str">
        <f t="shared" si="19"/>
        <v>8-10</v>
      </c>
      <c r="D58" s="48">
        <f t="shared" si="17"/>
        <v>50</v>
      </c>
      <c r="E58" s="48">
        <f>12</f>
        <v>12</v>
      </c>
      <c r="F58" s="48">
        <f t="shared" si="18"/>
        <v>6</v>
      </c>
      <c r="G58" s="49">
        <f>'1.1'!G58</f>
        <v>2</v>
      </c>
      <c r="H58" s="35">
        <f>'1.2'!C58</f>
        <v>2</v>
      </c>
      <c r="I58" s="35">
        <f>'1.3'!C58</f>
        <v>2</v>
      </c>
      <c r="J58" s="35">
        <f>'1.4'!C58</f>
        <v>0</v>
      </c>
      <c r="K58" s="35">
        <f>'1.5'!E59</f>
        <v>0</v>
      </c>
    </row>
    <row r="59" spans="1:11" ht="15.75" customHeight="1">
      <c r="A59" s="46" t="s">
        <v>50</v>
      </c>
      <c r="B59" s="47" t="str">
        <f t="shared" si="16"/>
        <v>61-72</v>
      </c>
      <c r="C59" s="47" t="str">
        <f t="shared" si="19"/>
        <v>8-10</v>
      </c>
      <c r="D59" s="48">
        <f t="shared" si="17"/>
        <v>50</v>
      </c>
      <c r="E59" s="48">
        <f>12</f>
        <v>12</v>
      </c>
      <c r="F59" s="48">
        <f t="shared" si="18"/>
        <v>6</v>
      </c>
      <c r="G59" s="49">
        <f>'1.1'!G59</f>
        <v>2</v>
      </c>
      <c r="H59" s="35">
        <f>'1.2'!C59</f>
        <v>2</v>
      </c>
      <c r="I59" s="35">
        <f>'1.3'!C59</f>
        <v>2</v>
      </c>
      <c r="J59" s="35">
        <f>'1.4'!C59</f>
        <v>0</v>
      </c>
      <c r="K59" s="35">
        <f>'1.5'!E60</f>
        <v>0</v>
      </c>
    </row>
    <row r="60" spans="1:11" ht="15.75" customHeight="1">
      <c r="A60" s="46" t="s">
        <v>51</v>
      </c>
      <c r="B60" s="47" t="str">
        <f t="shared" si="16"/>
        <v>36</v>
      </c>
      <c r="C60" s="47" t="str">
        <f t="shared" si="19"/>
        <v>5</v>
      </c>
      <c r="D60" s="48">
        <f t="shared" si="17"/>
        <v>70.83333333333334</v>
      </c>
      <c r="E60" s="48">
        <f>12</f>
        <v>12</v>
      </c>
      <c r="F60" s="48">
        <f t="shared" si="18"/>
        <v>8.5</v>
      </c>
      <c r="G60" s="49">
        <f>'1.1'!G60</f>
        <v>4</v>
      </c>
      <c r="H60" s="35">
        <f>'1.2'!C60</f>
        <v>2</v>
      </c>
      <c r="I60" s="35">
        <f>'1.3'!C60</f>
        <v>2</v>
      </c>
      <c r="J60" s="35">
        <f>'1.4'!C60</f>
        <v>0</v>
      </c>
      <c r="K60" s="35">
        <f>'1.5'!E61</f>
        <v>0.5</v>
      </c>
    </row>
    <row r="61" spans="1:11" ht="15.75" customHeight="1">
      <c r="A61" s="46" t="s">
        <v>52</v>
      </c>
      <c r="B61" s="47" t="str">
        <f t="shared" si="16"/>
        <v>74-80</v>
      </c>
      <c r="C61" s="47" t="str">
        <f t="shared" si="19"/>
        <v>11</v>
      </c>
      <c r="D61" s="48">
        <f t="shared" si="17"/>
        <v>33.33333333333333</v>
      </c>
      <c r="E61" s="48">
        <f>12</f>
        <v>12</v>
      </c>
      <c r="F61" s="48">
        <f t="shared" si="18"/>
        <v>4</v>
      </c>
      <c r="G61" s="49">
        <f>'1.1'!G61</f>
        <v>2</v>
      </c>
      <c r="H61" s="35">
        <f>'1.2'!C61</f>
        <v>0</v>
      </c>
      <c r="I61" s="35">
        <f>'1.3'!C61</f>
        <v>0</v>
      </c>
      <c r="J61" s="35">
        <f>'1.4'!C61</f>
        <v>2</v>
      </c>
      <c r="K61" s="35">
        <f>'1.5'!E62</f>
        <v>0</v>
      </c>
    </row>
    <row r="62" spans="1:11" ht="15.75" customHeight="1">
      <c r="A62" s="46" t="s">
        <v>53</v>
      </c>
      <c r="B62" s="47" t="str">
        <f t="shared" si="16"/>
        <v>82-83</v>
      </c>
      <c r="C62" s="47" t="str">
        <f t="shared" si="19"/>
        <v>13</v>
      </c>
      <c r="D62" s="48">
        <f t="shared" si="17"/>
        <v>20.833333333333336</v>
      </c>
      <c r="E62" s="48">
        <f>12</f>
        <v>12</v>
      </c>
      <c r="F62" s="48">
        <f t="shared" si="18"/>
        <v>2.5</v>
      </c>
      <c r="G62" s="49">
        <f>'1.1'!G62</f>
        <v>0</v>
      </c>
      <c r="H62" s="35">
        <f>'1.2'!C62</f>
        <v>0</v>
      </c>
      <c r="I62" s="35">
        <f>'1.3'!C62</f>
        <v>2</v>
      </c>
      <c r="J62" s="35">
        <f>'1.4'!C62</f>
        <v>0</v>
      </c>
      <c r="K62" s="35">
        <f>'1.5'!E63</f>
        <v>0.5</v>
      </c>
    </row>
    <row r="63" spans="1:11" ht="15.75" customHeight="1">
      <c r="A63" s="46" t="s">
        <v>54</v>
      </c>
      <c r="B63" s="47" t="str">
        <f t="shared" si="16"/>
        <v>1-14</v>
      </c>
      <c r="C63" s="47" t="str">
        <f t="shared" si="19"/>
        <v>1-4</v>
      </c>
      <c r="D63" s="48">
        <f t="shared" si="17"/>
        <v>100</v>
      </c>
      <c r="E63" s="48">
        <f>12</f>
        <v>12</v>
      </c>
      <c r="F63" s="48">
        <f t="shared" si="18"/>
        <v>12</v>
      </c>
      <c r="G63" s="49">
        <f>'1.1'!G63</f>
        <v>4</v>
      </c>
      <c r="H63" s="35">
        <f>'1.2'!C63</f>
        <v>2</v>
      </c>
      <c r="I63" s="35">
        <f>'1.3'!C63</f>
        <v>2</v>
      </c>
      <c r="J63" s="35">
        <f>'1.4'!C63</f>
        <v>2</v>
      </c>
      <c r="K63" s="35">
        <f>'1.5'!E64</f>
        <v>2</v>
      </c>
    </row>
    <row r="64" spans="1:11" ht="15.75" customHeight="1">
      <c r="A64" s="46" t="s">
        <v>55</v>
      </c>
      <c r="B64" s="47" t="str">
        <f t="shared" si="16"/>
        <v>1-14</v>
      </c>
      <c r="C64" s="47" t="str">
        <f t="shared" si="19"/>
        <v>1-4</v>
      </c>
      <c r="D64" s="48">
        <f t="shared" si="17"/>
        <v>100</v>
      </c>
      <c r="E64" s="48">
        <f>12</f>
        <v>12</v>
      </c>
      <c r="F64" s="48">
        <f t="shared" si="18"/>
        <v>12</v>
      </c>
      <c r="G64" s="49">
        <f>'1.1'!G64</f>
        <v>4</v>
      </c>
      <c r="H64" s="35">
        <f>'1.2'!C64</f>
        <v>2</v>
      </c>
      <c r="I64" s="35">
        <f>'1.3'!C64</f>
        <v>2</v>
      </c>
      <c r="J64" s="35">
        <f>'1.4'!C64</f>
        <v>2</v>
      </c>
      <c r="K64" s="35">
        <f>'1.5'!E65</f>
        <v>2</v>
      </c>
    </row>
    <row r="65" spans="1:11" ht="15.75" customHeight="1">
      <c r="A65" s="46" t="s">
        <v>56</v>
      </c>
      <c r="B65" s="47" t="str">
        <f t="shared" si="16"/>
        <v>37-57</v>
      </c>
      <c r="C65" s="47" t="str">
        <f t="shared" si="19"/>
        <v>6</v>
      </c>
      <c r="D65" s="48">
        <f t="shared" si="17"/>
        <v>66.66666666666666</v>
      </c>
      <c r="E65" s="48">
        <f>12</f>
        <v>12</v>
      </c>
      <c r="F65" s="48">
        <f t="shared" si="18"/>
        <v>8</v>
      </c>
      <c r="G65" s="49">
        <f>'1.1'!G65</f>
        <v>4</v>
      </c>
      <c r="H65" s="35">
        <f>'1.2'!C65</f>
        <v>2</v>
      </c>
      <c r="I65" s="35">
        <f>'1.3'!C65</f>
        <v>2</v>
      </c>
      <c r="J65" s="35">
        <f>'1.4'!C65</f>
        <v>0</v>
      </c>
      <c r="K65" s="35">
        <f>'1.5'!E66</f>
        <v>0</v>
      </c>
    </row>
    <row r="66" spans="1:11" ht="15.75" customHeight="1">
      <c r="A66" s="46" t="s">
        <v>57</v>
      </c>
      <c r="B66" s="47" t="str">
        <f t="shared" si="16"/>
        <v>84-85</v>
      </c>
      <c r="C66" s="47" t="str">
        <f t="shared" si="19"/>
        <v>14</v>
      </c>
      <c r="D66" s="48">
        <f t="shared" si="17"/>
        <v>16.666666666666664</v>
      </c>
      <c r="E66" s="48">
        <f>12</f>
        <v>12</v>
      </c>
      <c r="F66" s="48">
        <f t="shared" si="18"/>
        <v>2</v>
      </c>
      <c r="G66" s="49">
        <f>'1.1'!G66</f>
        <v>2</v>
      </c>
      <c r="H66" s="35">
        <f>'1.2'!C66</f>
        <v>0</v>
      </c>
      <c r="I66" s="35">
        <f>'1.3'!C66</f>
        <v>0</v>
      </c>
      <c r="J66" s="35">
        <f>'1.4'!C66</f>
        <v>0</v>
      </c>
      <c r="K66" s="35">
        <f>'1.5'!E67</f>
        <v>0</v>
      </c>
    </row>
    <row r="67" spans="1:11" ht="15.75" customHeight="1">
      <c r="A67" s="46" t="s">
        <v>58</v>
      </c>
      <c r="B67" s="47" t="str">
        <f t="shared" si="16"/>
        <v>1-14</v>
      </c>
      <c r="C67" s="47" t="str">
        <f t="shared" si="19"/>
        <v>1-4</v>
      </c>
      <c r="D67" s="48">
        <f t="shared" si="17"/>
        <v>100</v>
      </c>
      <c r="E67" s="48">
        <f>12</f>
        <v>12</v>
      </c>
      <c r="F67" s="48">
        <f t="shared" si="18"/>
        <v>12</v>
      </c>
      <c r="G67" s="49">
        <f>'1.1'!G67</f>
        <v>4</v>
      </c>
      <c r="H67" s="35">
        <f>'1.2'!C67</f>
        <v>2</v>
      </c>
      <c r="I67" s="35">
        <f>'1.3'!C67</f>
        <v>2</v>
      </c>
      <c r="J67" s="35">
        <f>'1.4'!C67</f>
        <v>2</v>
      </c>
      <c r="K67" s="35">
        <f>'1.5'!E68</f>
        <v>2</v>
      </c>
    </row>
    <row r="68" spans="1:11" ht="15.75" customHeight="1">
      <c r="A68" s="46" t="s">
        <v>59</v>
      </c>
      <c r="B68" s="47" t="str">
        <f t="shared" si="16"/>
        <v>59-60</v>
      </c>
      <c r="C68" s="47" t="str">
        <f t="shared" si="19"/>
        <v>7</v>
      </c>
      <c r="D68" s="48">
        <f t="shared" si="17"/>
        <v>54.166666666666664</v>
      </c>
      <c r="E68" s="48">
        <f>12</f>
        <v>12</v>
      </c>
      <c r="F68" s="48">
        <f t="shared" si="18"/>
        <v>6.5</v>
      </c>
      <c r="G68" s="49">
        <f>'1.1'!G68</f>
        <v>4</v>
      </c>
      <c r="H68" s="35">
        <f>'1.2'!C68</f>
        <v>0</v>
      </c>
      <c r="I68" s="35">
        <f>'1.3'!C68</f>
        <v>2</v>
      </c>
      <c r="J68" s="35">
        <f>'1.4'!C68</f>
        <v>0</v>
      </c>
      <c r="K68" s="35">
        <f>'1.5'!E69</f>
        <v>0.5</v>
      </c>
    </row>
    <row r="69" spans="1:11" ht="15.75" customHeight="1">
      <c r="A69" s="82" t="s">
        <v>60</v>
      </c>
      <c r="B69" s="85"/>
      <c r="C69" s="86"/>
      <c r="D69" s="87"/>
      <c r="E69" s="87"/>
      <c r="F69" s="87"/>
      <c r="G69" s="88"/>
      <c r="H69" s="89"/>
      <c r="I69" s="89"/>
      <c r="J69" s="89"/>
      <c r="K69" s="89"/>
    </row>
    <row r="70" spans="1:11" ht="15.75" customHeight="1">
      <c r="A70" s="46" t="s">
        <v>61</v>
      </c>
      <c r="B70" s="47" t="str">
        <f aca="true" t="shared" si="20" ref="B70:B75">RANK(D70,$D$7:$D$98)&amp;IF(COUNTIF($D$7:$D$98,D70)&gt;1,"-"&amp;RANK(D70,$D$7:$D$98)+COUNTIF($D$7:$D$98,D70)-1,"")</f>
        <v>61-72</v>
      </c>
      <c r="C70" s="47" t="str">
        <f aca="true" t="shared" si="21" ref="C70:C75">RANK(D70,$D$70:$D$75)&amp;IF(COUNTIF($D$70:$D$75,D70)&gt;1,"-"&amp;RANK(D70,$D$70:$D$75)+COUNTIF($D$70:$D$75,D70)-1,"")</f>
        <v>6</v>
      </c>
      <c r="D70" s="48">
        <f aca="true" t="shared" si="22" ref="D70:D75">F70/E70*100</f>
        <v>50</v>
      </c>
      <c r="E70" s="48">
        <f>12</f>
        <v>12</v>
      </c>
      <c r="F70" s="48">
        <f aca="true" t="shared" si="23" ref="F70:F75">SUM(G70:K70)</f>
        <v>6</v>
      </c>
      <c r="G70" s="49">
        <f>'1.1'!G70</f>
        <v>4</v>
      </c>
      <c r="H70" s="35">
        <f>'1.2'!C70</f>
        <v>0</v>
      </c>
      <c r="I70" s="35">
        <f>'1.3'!C70</f>
        <v>2</v>
      </c>
      <c r="J70" s="35">
        <f>'1.4'!C70</f>
        <v>0</v>
      </c>
      <c r="K70" s="35">
        <f>'1.5'!E71</f>
        <v>0</v>
      </c>
    </row>
    <row r="71" spans="1:11" ht="15.75" customHeight="1">
      <c r="A71" s="46" t="s">
        <v>62</v>
      </c>
      <c r="B71" s="47" t="str">
        <f t="shared" si="20"/>
        <v>15-20</v>
      </c>
      <c r="C71" s="47" t="str">
        <f t="shared" si="21"/>
        <v>2-4</v>
      </c>
      <c r="D71" s="48">
        <f t="shared" si="22"/>
        <v>91.66666666666666</v>
      </c>
      <c r="E71" s="48">
        <f>12</f>
        <v>12</v>
      </c>
      <c r="F71" s="48">
        <f t="shared" si="23"/>
        <v>11</v>
      </c>
      <c r="G71" s="49">
        <f>'1.1'!G71</f>
        <v>4</v>
      </c>
      <c r="H71" s="35">
        <f>'1.2'!C71</f>
        <v>2</v>
      </c>
      <c r="I71" s="35">
        <f>'1.3'!C71</f>
        <v>2</v>
      </c>
      <c r="J71" s="35">
        <f>'1.4'!C71</f>
        <v>2</v>
      </c>
      <c r="K71" s="35">
        <f>'1.5'!E72</f>
        <v>1</v>
      </c>
    </row>
    <row r="72" spans="1:11" ht="15.75" customHeight="1">
      <c r="A72" s="46" t="s">
        <v>63</v>
      </c>
      <c r="B72" s="47" t="str">
        <f t="shared" si="20"/>
        <v>15-20</v>
      </c>
      <c r="C72" s="47" t="str">
        <f t="shared" si="21"/>
        <v>2-4</v>
      </c>
      <c r="D72" s="48">
        <f t="shared" si="22"/>
        <v>91.66666666666666</v>
      </c>
      <c r="E72" s="48">
        <f>12</f>
        <v>12</v>
      </c>
      <c r="F72" s="48">
        <f t="shared" si="23"/>
        <v>11</v>
      </c>
      <c r="G72" s="49">
        <f>'1.1'!G72</f>
        <v>4</v>
      </c>
      <c r="H72" s="35">
        <f>'1.2'!C72</f>
        <v>2</v>
      </c>
      <c r="I72" s="35">
        <f>'1.3'!C72</f>
        <v>2</v>
      </c>
      <c r="J72" s="35">
        <f>'1.4'!C72</f>
        <v>2</v>
      </c>
      <c r="K72" s="35">
        <f>'1.5'!E73</f>
        <v>1</v>
      </c>
    </row>
    <row r="73" spans="1:11" ht="15.75" customHeight="1">
      <c r="A73" s="46" t="s">
        <v>64</v>
      </c>
      <c r="B73" s="47" t="str">
        <f t="shared" si="20"/>
        <v>29-35</v>
      </c>
      <c r="C73" s="47" t="str">
        <f t="shared" si="21"/>
        <v>5</v>
      </c>
      <c r="D73" s="48">
        <f t="shared" si="22"/>
        <v>75</v>
      </c>
      <c r="E73" s="48">
        <f>12</f>
        <v>12</v>
      </c>
      <c r="F73" s="48">
        <f t="shared" si="23"/>
        <v>9</v>
      </c>
      <c r="G73" s="49">
        <f>'1.1'!G73</f>
        <v>4</v>
      </c>
      <c r="H73" s="35">
        <f>'1.2'!C73</f>
        <v>2</v>
      </c>
      <c r="I73" s="35">
        <f>'1.3'!C73</f>
        <v>2</v>
      </c>
      <c r="J73" s="35">
        <f>'1.4'!C73</f>
        <v>0</v>
      </c>
      <c r="K73" s="35">
        <f>'1.5'!E74</f>
        <v>1</v>
      </c>
    </row>
    <row r="74" spans="1:11" ht="15.75" customHeight="1">
      <c r="A74" s="50" t="s">
        <v>65</v>
      </c>
      <c r="B74" s="47" t="str">
        <f t="shared" si="20"/>
        <v>1-14</v>
      </c>
      <c r="C74" s="47" t="str">
        <f t="shared" si="21"/>
        <v>1</v>
      </c>
      <c r="D74" s="48">
        <f t="shared" si="22"/>
        <v>100</v>
      </c>
      <c r="E74" s="48">
        <f>12</f>
        <v>12</v>
      </c>
      <c r="F74" s="48">
        <f t="shared" si="23"/>
        <v>12</v>
      </c>
      <c r="G74" s="49">
        <f>'1.1'!G74</f>
        <v>4</v>
      </c>
      <c r="H74" s="35">
        <f>'1.2'!C74</f>
        <v>2</v>
      </c>
      <c r="I74" s="35">
        <f>'1.3'!C74</f>
        <v>2</v>
      </c>
      <c r="J74" s="35">
        <f>'1.4'!C74</f>
        <v>2</v>
      </c>
      <c r="K74" s="35">
        <f>'1.5'!E75</f>
        <v>2</v>
      </c>
    </row>
    <row r="75" spans="1:11" ht="15.75" customHeight="1">
      <c r="A75" s="46" t="s">
        <v>66</v>
      </c>
      <c r="B75" s="47" t="str">
        <f t="shared" si="20"/>
        <v>15-20</v>
      </c>
      <c r="C75" s="47" t="str">
        <f t="shared" si="21"/>
        <v>2-4</v>
      </c>
      <c r="D75" s="48">
        <f t="shared" si="22"/>
        <v>91.66666666666666</v>
      </c>
      <c r="E75" s="48">
        <f>12</f>
        <v>12</v>
      </c>
      <c r="F75" s="48">
        <f t="shared" si="23"/>
        <v>11</v>
      </c>
      <c r="G75" s="49">
        <f>'1.1'!G75</f>
        <v>4</v>
      </c>
      <c r="H75" s="35">
        <f>'1.2'!C75</f>
        <v>2</v>
      </c>
      <c r="I75" s="35">
        <f>'1.3'!C75</f>
        <v>2</v>
      </c>
      <c r="J75" s="35">
        <f>'1.4'!C75</f>
        <v>2</v>
      </c>
      <c r="K75" s="35">
        <f>'1.5'!E76</f>
        <v>1</v>
      </c>
    </row>
    <row r="76" spans="1:11" ht="15.75" customHeight="1">
      <c r="A76" s="82" t="s">
        <v>67</v>
      </c>
      <c r="B76" s="85"/>
      <c r="C76" s="86"/>
      <c r="D76" s="87"/>
      <c r="E76" s="87"/>
      <c r="F76" s="87"/>
      <c r="G76" s="88"/>
      <c r="H76" s="89"/>
      <c r="I76" s="89"/>
      <c r="J76" s="89"/>
      <c r="K76" s="89"/>
    </row>
    <row r="77" spans="1:11" ht="15.75" customHeight="1">
      <c r="A77" s="46" t="s">
        <v>68</v>
      </c>
      <c r="B77" s="47" t="str">
        <f aca="true" t="shared" si="24" ref="B77:B86">RANK(D77,$D$7:$D$98)&amp;IF(COUNTIF($D$7:$D$98,D77)&gt;1,"-"&amp;RANK(D77,$D$7:$D$98)+COUNTIF($D$7:$D$98,D77)-1,"")</f>
        <v>74-80</v>
      </c>
      <c r="C77" s="47" t="str">
        <f aca="true" t="shared" si="25" ref="C77:C86">RANK(D77,$D$77:$D$86)&amp;IF(COUNTIF($D$77:$D$86,D77)&gt;1,"-"&amp;RANK(D77,$D$77:$D$86)+COUNTIF($D$77:$D$86,D77)-1,"")</f>
        <v>8-9</v>
      </c>
      <c r="D77" s="48">
        <f aca="true" t="shared" si="26" ref="D77:D86">F77/E77*100</f>
        <v>33.33333333333333</v>
      </c>
      <c r="E77" s="48">
        <f>12</f>
        <v>12</v>
      </c>
      <c r="F77" s="48">
        <f aca="true" t="shared" si="27" ref="F77:F86">SUM(G77:K77)</f>
        <v>4</v>
      </c>
      <c r="G77" s="49">
        <f>'1.1'!G77</f>
        <v>4</v>
      </c>
      <c r="H77" s="35">
        <f>'1.2'!C77</f>
        <v>0</v>
      </c>
      <c r="I77" s="35">
        <f>'1.3'!C77</f>
        <v>0</v>
      </c>
      <c r="J77" s="35">
        <f>'1.4'!C77</f>
        <v>0</v>
      </c>
      <c r="K77" s="35">
        <f>'1.5'!E78</f>
        <v>0</v>
      </c>
    </row>
    <row r="78" spans="1:11" ht="15.75" customHeight="1">
      <c r="A78" s="46" t="s">
        <v>70</v>
      </c>
      <c r="B78" s="47" t="str">
        <f t="shared" si="24"/>
        <v>29-35</v>
      </c>
      <c r="C78" s="47" t="str">
        <f t="shared" si="25"/>
        <v>4</v>
      </c>
      <c r="D78" s="48">
        <f t="shared" si="26"/>
        <v>75</v>
      </c>
      <c r="E78" s="48">
        <f>12</f>
        <v>12</v>
      </c>
      <c r="F78" s="48">
        <f t="shared" si="27"/>
        <v>9</v>
      </c>
      <c r="G78" s="49">
        <f>'1.1'!G78</f>
        <v>4</v>
      </c>
      <c r="H78" s="35">
        <f>'1.2'!C78</f>
        <v>2</v>
      </c>
      <c r="I78" s="35">
        <f>'1.3'!C78</f>
        <v>2</v>
      </c>
      <c r="J78" s="35">
        <f>'1.4'!C78</f>
        <v>0</v>
      </c>
      <c r="K78" s="35">
        <f>'1.5'!E79</f>
        <v>1</v>
      </c>
    </row>
    <row r="79" spans="1:11" ht="15.75" customHeight="1">
      <c r="A79" s="46" t="s">
        <v>71</v>
      </c>
      <c r="B79" s="47" t="str">
        <f t="shared" si="24"/>
        <v>21-27</v>
      </c>
      <c r="C79" s="47" t="str">
        <f t="shared" si="25"/>
        <v>1-3</v>
      </c>
      <c r="D79" s="48">
        <f t="shared" si="26"/>
        <v>83.33333333333334</v>
      </c>
      <c r="E79" s="48">
        <f>12</f>
        <v>12</v>
      </c>
      <c r="F79" s="48">
        <f t="shared" si="27"/>
        <v>10</v>
      </c>
      <c r="G79" s="49">
        <f>'1.1'!G79</f>
        <v>4</v>
      </c>
      <c r="H79" s="35">
        <f>'1.2'!C79</f>
        <v>2</v>
      </c>
      <c r="I79" s="35">
        <f>'1.3'!C79</f>
        <v>2</v>
      </c>
      <c r="J79" s="35">
        <f>'1.4'!C79</f>
        <v>2</v>
      </c>
      <c r="K79" s="35">
        <f>'1.5'!E80</f>
        <v>0</v>
      </c>
    </row>
    <row r="80" spans="1:11" ht="15.75" customHeight="1">
      <c r="A80" s="46" t="s">
        <v>72</v>
      </c>
      <c r="B80" s="47" t="str">
        <f t="shared" si="24"/>
        <v>61-72</v>
      </c>
      <c r="C80" s="47" t="str">
        <f t="shared" si="25"/>
        <v>7</v>
      </c>
      <c r="D80" s="48">
        <f t="shared" si="26"/>
        <v>50</v>
      </c>
      <c r="E80" s="48">
        <f>12</f>
        <v>12</v>
      </c>
      <c r="F80" s="48">
        <f t="shared" si="27"/>
        <v>6</v>
      </c>
      <c r="G80" s="49">
        <f>'1.1'!G80</f>
        <v>4</v>
      </c>
      <c r="H80" s="35">
        <f>'1.2'!C80</f>
        <v>0</v>
      </c>
      <c r="I80" s="35">
        <f>'1.3'!C80</f>
        <v>2</v>
      </c>
      <c r="J80" s="35">
        <f>'1.4'!C80</f>
        <v>0</v>
      </c>
      <c r="K80" s="35">
        <f>'1.5'!E81</f>
        <v>0</v>
      </c>
    </row>
    <row r="81" spans="1:11" ht="15.75" customHeight="1">
      <c r="A81" s="46" t="s">
        <v>74</v>
      </c>
      <c r="B81" s="47" t="str">
        <f t="shared" si="24"/>
        <v>37-57</v>
      </c>
      <c r="C81" s="47" t="str">
        <f t="shared" si="25"/>
        <v>5-6</v>
      </c>
      <c r="D81" s="48">
        <f t="shared" si="26"/>
        <v>66.66666666666666</v>
      </c>
      <c r="E81" s="48">
        <f>12</f>
        <v>12</v>
      </c>
      <c r="F81" s="48">
        <f t="shared" si="27"/>
        <v>8</v>
      </c>
      <c r="G81" s="49">
        <f>'1.1'!G81</f>
        <v>4</v>
      </c>
      <c r="H81" s="35">
        <f>'1.2'!C81</f>
        <v>2</v>
      </c>
      <c r="I81" s="35">
        <f>'1.3'!C81</f>
        <v>2</v>
      </c>
      <c r="J81" s="35">
        <f>'1.4'!C81</f>
        <v>0</v>
      </c>
      <c r="K81" s="35">
        <f>'1.5'!E82</f>
        <v>0</v>
      </c>
    </row>
    <row r="82" spans="1:11" ht="15.75" customHeight="1">
      <c r="A82" s="46" t="s">
        <v>75</v>
      </c>
      <c r="B82" s="47" t="str">
        <f t="shared" si="24"/>
        <v>37-57</v>
      </c>
      <c r="C82" s="47" t="str">
        <f t="shared" si="25"/>
        <v>5-6</v>
      </c>
      <c r="D82" s="48">
        <f t="shared" si="26"/>
        <v>66.66666666666666</v>
      </c>
      <c r="E82" s="48">
        <f>12</f>
        <v>12</v>
      </c>
      <c r="F82" s="48">
        <f t="shared" si="27"/>
        <v>8</v>
      </c>
      <c r="G82" s="49">
        <f>'1.1'!G82</f>
        <v>4</v>
      </c>
      <c r="H82" s="35">
        <f>'1.2'!C82</f>
        <v>2</v>
      </c>
      <c r="I82" s="35">
        <f>'1.3'!C82</f>
        <v>2</v>
      </c>
      <c r="J82" s="35">
        <f>'1.4'!C82</f>
        <v>0</v>
      </c>
      <c r="K82" s="35">
        <f>'1.5'!E83</f>
        <v>0</v>
      </c>
    </row>
    <row r="83" spans="1:11" ht="15.75" customHeight="1">
      <c r="A83" s="46" t="s">
        <v>76</v>
      </c>
      <c r="B83" s="47" t="str">
        <f t="shared" si="24"/>
        <v>74-80</v>
      </c>
      <c r="C83" s="47" t="str">
        <f t="shared" si="25"/>
        <v>8-9</v>
      </c>
      <c r="D83" s="48">
        <f t="shared" si="26"/>
        <v>33.33333333333333</v>
      </c>
      <c r="E83" s="48">
        <f>12</f>
        <v>12</v>
      </c>
      <c r="F83" s="48">
        <f t="shared" si="27"/>
        <v>4</v>
      </c>
      <c r="G83" s="49">
        <f>'1.1'!G83</f>
        <v>2</v>
      </c>
      <c r="H83" s="35">
        <f>'1.2'!C83</f>
        <v>0</v>
      </c>
      <c r="I83" s="35">
        <f>'1.3'!C83</f>
        <v>2</v>
      </c>
      <c r="J83" s="35">
        <f>'1.4'!C83</f>
        <v>0</v>
      </c>
      <c r="K83" s="35">
        <f>'1.5'!E84</f>
        <v>0</v>
      </c>
    </row>
    <row r="84" spans="1:11" ht="15.75" customHeight="1">
      <c r="A84" s="46" t="s">
        <v>77</v>
      </c>
      <c r="B84" s="47" t="str">
        <f t="shared" si="24"/>
        <v>21-27</v>
      </c>
      <c r="C84" s="47" t="str">
        <f t="shared" si="25"/>
        <v>1-3</v>
      </c>
      <c r="D84" s="48">
        <f t="shared" si="26"/>
        <v>83.33333333333334</v>
      </c>
      <c r="E84" s="48">
        <f>12</f>
        <v>12</v>
      </c>
      <c r="F84" s="48">
        <f t="shared" si="27"/>
        <v>10</v>
      </c>
      <c r="G84" s="49">
        <f>'1.1'!G84</f>
        <v>4</v>
      </c>
      <c r="H84" s="35">
        <f>'1.2'!C84</f>
        <v>0</v>
      </c>
      <c r="I84" s="35">
        <f>'1.3'!C84</f>
        <v>2</v>
      </c>
      <c r="J84" s="35">
        <f>'1.4'!C84</f>
        <v>2</v>
      </c>
      <c r="K84" s="35">
        <f>'1.5'!E85</f>
        <v>2</v>
      </c>
    </row>
    <row r="85" spans="1:11" ht="15.75" customHeight="1">
      <c r="A85" s="46" t="s">
        <v>78</v>
      </c>
      <c r="B85" s="47" t="str">
        <f t="shared" si="24"/>
        <v>21-27</v>
      </c>
      <c r="C85" s="47" t="str">
        <f t="shared" si="25"/>
        <v>1-3</v>
      </c>
      <c r="D85" s="48">
        <f t="shared" si="26"/>
        <v>83.33333333333334</v>
      </c>
      <c r="E85" s="48">
        <f>12</f>
        <v>12</v>
      </c>
      <c r="F85" s="48">
        <f t="shared" si="27"/>
        <v>10</v>
      </c>
      <c r="G85" s="49">
        <f>'1.1'!G85</f>
        <v>4</v>
      </c>
      <c r="H85" s="35">
        <f>'1.2'!C85</f>
        <v>2</v>
      </c>
      <c r="I85" s="35">
        <f>'1.3'!C85</f>
        <v>2</v>
      </c>
      <c r="J85" s="35">
        <f>'1.4'!C85</f>
        <v>2</v>
      </c>
      <c r="K85" s="35">
        <f>'1.5'!E86</f>
        <v>0</v>
      </c>
    </row>
    <row r="86" spans="1:11" ht="15.75" customHeight="1">
      <c r="A86" s="46" t="s">
        <v>79</v>
      </c>
      <c r="B86" s="47" t="str">
        <f t="shared" si="24"/>
        <v>82-83</v>
      </c>
      <c r="C86" s="47" t="str">
        <f t="shared" si="25"/>
        <v>10</v>
      </c>
      <c r="D86" s="48">
        <f t="shared" si="26"/>
        <v>20.833333333333336</v>
      </c>
      <c r="E86" s="48">
        <f>12</f>
        <v>12</v>
      </c>
      <c r="F86" s="48">
        <f t="shared" si="27"/>
        <v>2.5</v>
      </c>
      <c r="G86" s="49">
        <f>'1.1'!G86</f>
        <v>2</v>
      </c>
      <c r="H86" s="35">
        <f>'1.2'!C86</f>
        <v>0</v>
      </c>
      <c r="I86" s="35">
        <f>'1.3'!C86</f>
        <v>0</v>
      </c>
      <c r="J86" s="35">
        <f>'1.4'!C86</f>
        <v>0</v>
      </c>
      <c r="K86" s="35">
        <f>'1.5'!E87</f>
        <v>0.5</v>
      </c>
    </row>
    <row r="87" spans="1:11" ht="15.75" customHeight="1">
      <c r="A87" s="82" t="s">
        <v>80</v>
      </c>
      <c r="B87" s="85"/>
      <c r="C87" s="86"/>
      <c r="D87" s="87"/>
      <c r="E87" s="87"/>
      <c r="F87" s="87"/>
      <c r="G87" s="88"/>
      <c r="H87" s="89"/>
      <c r="I87" s="89"/>
      <c r="J87" s="89"/>
      <c r="K87" s="89"/>
    </row>
    <row r="88" spans="1:11" s="39" customFormat="1" ht="15.75" customHeight="1">
      <c r="A88" s="46" t="s">
        <v>69</v>
      </c>
      <c r="B88" s="47" t="str">
        <f aca="true" t="shared" si="28" ref="B88:B98">RANK(D88,$D$7:$D$98)&amp;IF(COUNTIF($D$7:$D$98,D88)&gt;1,"-"&amp;RANK(D88,$D$7:$D$98)+COUNTIF($D$7:$D$98,D88)-1,"")</f>
        <v>29-35</v>
      </c>
      <c r="C88" s="47" t="str">
        <f>RANK(D88,$D$88:$D$98)&amp;IF(COUNTIF($D$88:$D$98,D88)&gt;1,"-"&amp;RANK(D88,$D$88:$D$98)+COUNTIF($D$88:$D$98,D88)-1,"")</f>
        <v>3-5</v>
      </c>
      <c r="D88" s="48">
        <f>F88/E88*100</f>
        <v>75</v>
      </c>
      <c r="E88" s="48">
        <f>12</f>
        <v>12</v>
      </c>
      <c r="F88" s="48">
        <f>SUM(G88:K88)</f>
        <v>9</v>
      </c>
      <c r="G88" s="49">
        <f>'1.1'!G88</f>
        <v>4</v>
      </c>
      <c r="H88" s="35">
        <f>'1.2'!C88</f>
        <v>2</v>
      </c>
      <c r="I88" s="35">
        <f>'1.3'!C88</f>
        <v>2</v>
      </c>
      <c r="J88" s="35">
        <f>'1.4'!C88</f>
        <v>0</v>
      </c>
      <c r="K88" s="35">
        <f>'1.5'!E89</f>
        <v>1</v>
      </c>
    </row>
    <row r="89" spans="1:11" ht="15.75" customHeight="1">
      <c r="A89" s="46" t="s">
        <v>81</v>
      </c>
      <c r="B89" s="47" t="str">
        <f t="shared" si="28"/>
        <v>37-57</v>
      </c>
      <c r="C89" s="47" t="str">
        <f>RANK(D89,$D$88:$D$98)&amp;IF(COUNTIF($D$88:$D$98,D89)&gt;1,"-"&amp;RANK(D89,$D$88:$D$98)+COUNTIF($D$88:$D$98,D89)-1,"")</f>
        <v>6-7</v>
      </c>
      <c r="D89" s="48">
        <f aca="true" t="shared" si="29" ref="D89:D98">F89/E89*100</f>
        <v>66.66666666666666</v>
      </c>
      <c r="E89" s="48">
        <f>12</f>
        <v>12</v>
      </c>
      <c r="F89" s="48">
        <f aca="true" t="shared" si="30" ref="F89:F98">SUM(G89:K89)</f>
        <v>8</v>
      </c>
      <c r="G89" s="49">
        <f>'1.1'!G89</f>
        <v>4</v>
      </c>
      <c r="H89" s="35">
        <f>'1.2'!C89</f>
        <v>2</v>
      </c>
      <c r="I89" s="35">
        <f>'1.3'!C89</f>
        <v>2</v>
      </c>
      <c r="J89" s="35">
        <f>'1.4'!C89</f>
        <v>0</v>
      </c>
      <c r="K89" s="35">
        <f>'1.5'!E90</f>
        <v>0</v>
      </c>
    </row>
    <row r="90" spans="1:11" s="39" customFormat="1" ht="15.75" customHeight="1">
      <c r="A90" s="46" t="s">
        <v>73</v>
      </c>
      <c r="B90" s="47" t="str">
        <f t="shared" si="28"/>
        <v>84-85</v>
      </c>
      <c r="C90" s="47" t="str">
        <f aca="true" t="shared" si="31" ref="C90:C98">RANK(D90,$D$88:$D$98)&amp;IF(COUNTIF($D$88:$D$98,D90)&gt;1,"-"&amp;RANK(D90,$D$88:$D$98)+COUNTIF($D$88:$D$98,D90)-1,"")</f>
        <v>11</v>
      </c>
      <c r="D90" s="48">
        <f>F90/E90*100</f>
        <v>16.666666666666664</v>
      </c>
      <c r="E90" s="48">
        <f>12</f>
        <v>12</v>
      </c>
      <c r="F90" s="48">
        <f>SUM(G90:K90)</f>
        <v>2</v>
      </c>
      <c r="G90" s="49">
        <f>'1.1'!G90</f>
        <v>0</v>
      </c>
      <c r="H90" s="35">
        <f>'1.2'!C90</f>
        <v>0</v>
      </c>
      <c r="I90" s="35">
        <f>'1.3'!C90</f>
        <v>2</v>
      </c>
      <c r="J90" s="35">
        <f>'1.4'!C90</f>
        <v>0</v>
      </c>
      <c r="K90" s="35">
        <f>'1.5'!E91</f>
        <v>0</v>
      </c>
    </row>
    <row r="91" spans="1:11" ht="15.75" customHeight="1">
      <c r="A91" s="46" t="s">
        <v>82</v>
      </c>
      <c r="B91" s="47" t="str">
        <f t="shared" si="28"/>
        <v>29-35</v>
      </c>
      <c r="C91" s="47" t="str">
        <f t="shared" si="31"/>
        <v>3-5</v>
      </c>
      <c r="D91" s="48">
        <f t="shared" si="29"/>
        <v>75</v>
      </c>
      <c r="E91" s="48">
        <f>12</f>
        <v>12</v>
      </c>
      <c r="F91" s="48">
        <f t="shared" si="30"/>
        <v>9</v>
      </c>
      <c r="G91" s="49">
        <f>'1.1'!G91</f>
        <v>4</v>
      </c>
      <c r="H91" s="35">
        <f>'1.2'!C91</f>
        <v>2</v>
      </c>
      <c r="I91" s="35">
        <f>'1.3'!C91</f>
        <v>2</v>
      </c>
      <c r="J91" s="35">
        <f>'1.4'!C91</f>
        <v>0</v>
      </c>
      <c r="K91" s="35">
        <f>'1.5'!E92</f>
        <v>1</v>
      </c>
    </row>
    <row r="92" spans="1:11" ht="15.75" customHeight="1">
      <c r="A92" s="46" t="s">
        <v>83</v>
      </c>
      <c r="B92" s="47" t="str">
        <f t="shared" si="28"/>
        <v>37-57</v>
      </c>
      <c r="C92" s="47" t="str">
        <f t="shared" si="31"/>
        <v>6-7</v>
      </c>
      <c r="D92" s="48">
        <f t="shared" si="29"/>
        <v>66.66666666666666</v>
      </c>
      <c r="E92" s="48">
        <f>12</f>
        <v>12</v>
      </c>
      <c r="F92" s="48">
        <f t="shared" si="30"/>
        <v>8</v>
      </c>
      <c r="G92" s="49">
        <f>'1.1'!G92</f>
        <v>4</v>
      </c>
      <c r="H92" s="35">
        <f>'1.2'!C92</f>
        <v>2</v>
      </c>
      <c r="I92" s="35">
        <f>'1.3'!C92</f>
        <v>2</v>
      </c>
      <c r="J92" s="35">
        <f>'1.4'!C92</f>
        <v>0</v>
      </c>
      <c r="K92" s="35">
        <f>'1.5'!E93</f>
        <v>0</v>
      </c>
    </row>
    <row r="93" spans="1:11" ht="15.75" customHeight="1">
      <c r="A93" s="46" t="s">
        <v>84</v>
      </c>
      <c r="B93" s="47" t="str">
        <f t="shared" si="28"/>
        <v>21-27</v>
      </c>
      <c r="C93" s="47" t="str">
        <f t="shared" si="31"/>
        <v>2</v>
      </c>
      <c r="D93" s="48">
        <f t="shared" si="29"/>
        <v>83.33333333333334</v>
      </c>
      <c r="E93" s="48">
        <f>12</f>
        <v>12</v>
      </c>
      <c r="F93" s="48">
        <f t="shared" si="30"/>
        <v>10</v>
      </c>
      <c r="G93" s="49">
        <f>'1.1'!G93</f>
        <v>4</v>
      </c>
      <c r="H93" s="35">
        <f>'1.2'!C93</f>
        <v>2</v>
      </c>
      <c r="I93" s="35">
        <f>'1.3'!C93</f>
        <v>2</v>
      </c>
      <c r="J93" s="35">
        <f>'1.4'!C93</f>
        <v>2</v>
      </c>
      <c r="K93" s="35">
        <f>'1.5'!E94</f>
        <v>0</v>
      </c>
    </row>
    <row r="94" spans="1:11" ht="15.75" customHeight="1">
      <c r="A94" s="46" t="s">
        <v>85</v>
      </c>
      <c r="B94" s="47" t="str">
        <f t="shared" si="28"/>
        <v>74-80</v>
      </c>
      <c r="C94" s="47" t="str">
        <f t="shared" si="31"/>
        <v>10</v>
      </c>
      <c r="D94" s="48">
        <f t="shared" si="29"/>
        <v>33.33333333333333</v>
      </c>
      <c r="E94" s="48">
        <f>12</f>
        <v>12</v>
      </c>
      <c r="F94" s="48">
        <f t="shared" si="30"/>
        <v>4</v>
      </c>
      <c r="G94" s="49">
        <f>'1.1'!G94</f>
        <v>4</v>
      </c>
      <c r="H94" s="35">
        <f>'1.2'!C94</f>
        <v>0</v>
      </c>
      <c r="I94" s="35">
        <f>'1.3'!C94</f>
        <v>0</v>
      </c>
      <c r="J94" s="35">
        <f>'1.4'!C94</f>
        <v>0</v>
      </c>
      <c r="K94" s="35">
        <f>'1.5'!E95</f>
        <v>0</v>
      </c>
    </row>
    <row r="95" spans="1:11" ht="15.75" customHeight="1">
      <c r="A95" s="46" t="s">
        <v>86</v>
      </c>
      <c r="B95" s="47" t="str">
        <f t="shared" si="28"/>
        <v>1-14</v>
      </c>
      <c r="C95" s="47" t="str">
        <f t="shared" si="31"/>
        <v>1</v>
      </c>
      <c r="D95" s="48">
        <f t="shared" si="29"/>
        <v>100</v>
      </c>
      <c r="E95" s="48">
        <f>12</f>
        <v>12</v>
      </c>
      <c r="F95" s="48">
        <f t="shared" si="30"/>
        <v>12</v>
      </c>
      <c r="G95" s="49">
        <f>'1.1'!G95</f>
        <v>4</v>
      </c>
      <c r="H95" s="35">
        <f>'1.2'!C95</f>
        <v>2</v>
      </c>
      <c r="I95" s="35">
        <f>'1.3'!C95</f>
        <v>2</v>
      </c>
      <c r="J95" s="35">
        <f>'1.4'!C95</f>
        <v>2</v>
      </c>
      <c r="K95" s="35">
        <f>'1.5'!E96</f>
        <v>2</v>
      </c>
    </row>
    <row r="96" spans="1:11" ht="15.75" customHeight="1">
      <c r="A96" s="46" t="s">
        <v>87</v>
      </c>
      <c r="B96" s="47" t="str">
        <f t="shared" si="28"/>
        <v>29-35</v>
      </c>
      <c r="C96" s="47" t="str">
        <f t="shared" si="31"/>
        <v>3-5</v>
      </c>
      <c r="D96" s="48">
        <f t="shared" si="29"/>
        <v>75</v>
      </c>
      <c r="E96" s="48">
        <f>12</f>
        <v>12</v>
      </c>
      <c r="F96" s="48">
        <f t="shared" si="30"/>
        <v>9</v>
      </c>
      <c r="G96" s="49">
        <f>'1.1'!G96</f>
        <v>4</v>
      </c>
      <c r="H96" s="35">
        <f>'1.2'!C96</f>
        <v>2</v>
      </c>
      <c r="I96" s="35">
        <f>'1.3'!C96</f>
        <v>2</v>
      </c>
      <c r="J96" s="35">
        <f>'1.4'!C96</f>
        <v>0</v>
      </c>
      <c r="K96" s="35">
        <f>'1.5'!E97</f>
        <v>1</v>
      </c>
    </row>
    <row r="97" spans="1:11" ht="15.75" customHeight="1">
      <c r="A97" s="46" t="s">
        <v>88</v>
      </c>
      <c r="B97" s="47" t="str">
        <f t="shared" si="28"/>
        <v>61-72</v>
      </c>
      <c r="C97" s="47" t="str">
        <f t="shared" si="31"/>
        <v>8-9</v>
      </c>
      <c r="D97" s="48">
        <f t="shared" si="29"/>
        <v>50</v>
      </c>
      <c r="E97" s="48">
        <f>12</f>
        <v>12</v>
      </c>
      <c r="F97" s="48">
        <f t="shared" si="30"/>
        <v>6</v>
      </c>
      <c r="G97" s="49">
        <f>'1.1'!G97</f>
        <v>2</v>
      </c>
      <c r="H97" s="35">
        <f>'1.2'!C97</f>
        <v>2</v>
      </c>
      <c r="I97" s="35">
        <f>'1.3'!C97</f>
        <v>2</v>
      </c>
      <c r="J97" s="35">
        <f>'1.4'!C97</f>
        <v>0</v>
      </c>
      <c r="K97" s="35">
        <f>'1.5'!E98</f>
        <v>0</v>
      </c>
    </row>
    <row r="98" spans="1:11" ht="15.75" customHeight="1">
      <c r="A98" s="46" t="s">
        <v>89</v>
      </c>
      <c r="B98" s="47" t="str">
        <f t="shared" si="28"/>
        <v>61-72</v>
      </c>
      <c r="C98" s="47" t="str">
        <f t="shared" si="31"/>
        <v>8-9</v>
      </c>
      <c r="D98" s="48">
        <f t="shared" si="29"/>
        <v>50</v>
      </c>
      <c r="E98" s="48">
        <f>12</f>
        <v>12</v>
      </c>
      <c r="F98" s="48">
        <f t="shared" si="30"/>
        <v>6</v>
      </c>
      <c r="G98" s="49">
        <f>'1.1'!G98</f>
        <v>0</v>
      </c>
      <c r="H98" s="35">
        <f>'1.2'!C98</f>
        <v>2</v>
      </c>
      <c r="I98" s="35">
        <f>'1.3'!C98</f>
        <v>2</v>
      </c>
      <c r="J98" s="35">
        <f>'1.4'!C98</f>
        <v>2</v>
      </c>
      <c r="K98" s="35">
        <f>'1.5'!E99</f>
        <v>0</v>
      </c>
    </row>
    <row r="99" spans="1:11" ht="15">
      <c r="A99" s="116" t="s">
        <v>541</v>
      </c>
      <c r="F99" s="90"/>
      <c r="G99" s="90"/>
      <c r="H99" s="90"/>
      <c r="I99" s="90"/>
      <c r="J99" s="90"/>
      <c r="K99" s="90"/>
    </row>
    <row r="100" spans="6:7" ht="15">
      <c r="F100" s="15"/>
      <c r="G100" s="15"/>
    </row>
  </sheetData>
  <sheetProtection/>
  <autoFilter ref="A6:K6"/>
  <mergeCells count="1">
    <mergeCell ref="A1:K1"/>
  </mergeCells>
  <printOptions/>
  <pageMargins left="0.7086614173228347" right="0.7086614173228347" top="0.7874015748031497" bottom="0.7874015748031497" header="0.4330708661417323" footer="0.4330708661417323"/>
  <pageSetup fitToHeight="3" horizontalDpi="600" verticalDpi="600" orientation="landscape" paperSize="9" scale="65" r:id="rId1"/>
  <headerFooter scaleWithDoc="0">
    <oddFooter>&amp;C&amp;"Times New Roman,обычный"&amp;8&amp;A&amp;R&amp;"Times New Roman,обычный"&amp;9&amp;P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H6" sqref="H6"/>
    </sheetView>
  </sheetViews>
  <sheetFormatPr defaultColWidth="9.140625" defaultRowHeight="15"/>
  <cols>
    <col min="1" max="1" width="5.7109375" style="16" customWidth="1"/>
    <col min="2" max="2" width="138.8515625" style="0" customWidth="1"/>
    <col min="3" max="6" width="6.7109375" style="0" customWidth="1"/>
  </cols>
  <sheetData>
    <row r="1" spans="1:6" s="11" customFormat="1" ht="22.5" customHeight="1">
      <c r="A1" s="192" t="s">
        <v>163</v>
      </c>
      <c r="B1" s="193"/>
      <c r="C1" s="193"/>
      <c r="D1" s="193"/>
      <c r="E1" s="193"/>
      <c r="F1" s="193"/>
    </row>
    <row r="2" spans="1:6" ht="30" customHeight="1">
      <c r="A2" s="189" t="s">
        <v>122</v>
      </c>
      <c r="B2" s="188" t="s">
        <v>96</v>
      </c>
      <c r="C2" s="188" t="s">
        <v>97</v>
      </c>
      <c r="D2" s="188" t="s">
        <v>98</v>
      </c>
      <c r="E2" s="188"/>
      <c r="F2" s="188"/>
    </row>
    <row r="3" spans="1:6" ht="15">
      <c r="A3" s="189"/>
      <c r="B3" s="188"/>
      <c r="C3" s="188"/>
      <c r="D3" s="177" t="s">
        <v>105</v>
      </c>
      <c r="E3" s="177" t="s">
        <v>123</v>
      </c>
      <c r="F3" s="177" t="s">
        <v>124</v>
      </c>
    </row>
    <row r="4" spans="1:6" ht="15" customHeight="1">
      <c r="A4" s="190">
        <v>1</v>
      </c>
      <c r="B4" s="178" t="s">
        <v>540</v>
      </c>
      <c r="C4" s="191">
        <v>12</v>
      </c>
      <c r="D4" s="191"/>
      <c r="E4" s="191"/>
      <c r="F4" s="191"/>
    </row>
    <row r="5" spans="1:6" ht="27.75" customHeight="1">
      <c r="A5" s="190"/>
      <c r="B5" s="179" t="s">
        <v>527</v>
      </c>
      <c r="C5" s="191"/>
      <c r="D5" s="191"/>
      <c r="E5" s="191"/>
      <c r="F5" s="191"/>
    </row>
    <row r="6" spans="1:6" ht="26.25" customHeight="1">
      <c r="A6" s="189" t="s">
        <v>109</v>
      </c>
      <c r="B6" s="178" t="s">
        <v>159</v>
      </c>
      <c r="C6" s="188"/>
      <c r="D6" s="188"/>
      <c r="E6" s="188"/>
      <c r="F6" s="188"/>
    </row>
    <row r="7" spans="1:6" ht="26.25" customHeight="1">
      <c r="A7" s="189"/>
      <c r="B7" s="180" t="s">
        <v>528</v>
      </c>
      <c r="C7" s="188"/>
      <c r="D7" s="188"/>
      <c r="E7" s="188"/>
      <c r="F7" s="188"/>
    </row>
    <row r="8" spans="1:6" ht="15" customHeight="1">
      <c r="A8" s="189"/>
      <c r="B8" s="180" t="s">
        <v>529</v>
      </c>
      <c r="C8" s="188"/>
      <c r="D8" s="188"/>
      <c r="E8" s="188"/>
      <c r="F8" s="188"/>
    </row>
    <row r="9" spans="1:6" ht="52.5" customHeight="1">
      <c r="A9" s="189"/>
      <c r="B9" s="179" t="s">
        <v>530</v>
      </c>
      <c r="C9" s="188"/>
      <c r="D9" s="188"/>
      <c r="E9" s="188"/>
      <c r="F9" s="188"/>
    </row>
    <row r="10" spans="1:6" ht="15">
      <c r="A10" s="181"/>
      <c r="B10" s="182" t="s">
        <v>125</v>
      </c>
      <c r="C10" s="177">
        <v>4</v>
      </c>
      <c r="D10" s="177">
        <v>0.5</v>
      </c>
      <c r="E10" s="177">
        <v>0.5</v>
      </c>
      <c r="F10" s="177">
        <v>0.5</v>
      </c>
    </row>
    <row r="11" spans="1:6" ht="15">
      <c r="A11" s="181"/>
      <c r="B11" s="182" t="s">
        <v>126</v>
      </c>
      <c r="C11" s="177">
        <v>0</v>
      </c>
      <c r="D11" s="177"/>
      <c r="E11" s="177"/>
      <c r="F11" s="177"/>
    </row>
    <row r="12" spans="1:6" ht="15" customHeight="1">
      <c r="A12" s="189" t="s">
        <v>110</v>
      </c>
      <c r="B12" s="178" t="s">
        <v>160</v>
      </c>
      <c r="C12" s="188"/>
      <c r="D12" s="188"/>
      <c r="E12" s="188"/>
      <c r="F12" s="188"/>
    </row>
    <row r="13" spans="1:6" ht="26.25" customHeight="1">
      <c r="A13" s="189"/>
      <c r="B13" s="179" t="s">
        <v>127</v>
      </c>
      <c r="C13" s="188"/>
      <c r="D13" s="188"/>
      <c r="E13" s="188"/>
      <c r="F13" s="188"/>
    </row>
    <row r="14" spans="1:6" ht="15">
      <c r="A14" s="183"/>
      <c r="B14" s="182" t="s">
        <v>107</v>
      </c>
      <c r="C14" s="177">
        <v>2</v>
      </c>
      <c r="D14" s="177"/>
      <c r="E14" s="177"/>
      <c r="F14" s="177"/>
    </row>
    <row r="15" spans="1:6" ht="15">
      <c r="A15" s="183"/>
      <c r="B15" s="182" t="s">
        <v>106</v>
      </c>
      <c r="C15" s="177">
        <v>0</v>
      </c>
      <c r="D15" s="177"/>
      <c r="E15" s="177"/>
      <c r="F15" s="177"/>
    </row>
    <row r="16" spans="1:6" ht="15" customHeight="1">
      <c r="A16" s="181" t="s">
        <v>111</v>
      </c>
      <c r="B16" s="184" t="s">
        <v>161</v>
      </c>
      <c r="C16" s="177"/>
      <c r="D16" s="177"/>
      <c r="E16" s="177"/>
      <c r="F16" s="177"/>
    </row>
    <row r="17" spans="1:6" ht="15">
      <c r="A17" s="181"/>
      <c r="B17" s="182" t="s">
        <v>107</v>
      </c>
      <c r="C17" s="177">
        <v>2</v>
      </c>
      <c r="D17" s="177"/>
      <c r="E17" s="177"/>
      <c r="F17" s="177"/>
    </row>
    <row r="18" spans="1:6" ht="15">
      <c r="A18" s="181"/>
      <c r="B18" s="182" t="s">
        <v>117</v>
      </c>
      <c r="C18" s="177">
        <v>0</v>
      </c>
      <c r="D18" s="177"/>
      <c r="E18" s="177"/>
      <c r="F18" s="177"/>
    </row>
    <row r="19" spans="1:6" ht="30" customHeight="1">
      <c r="A19" s="189" t="s">
        <v>112</v>
      </c>
      <c r="B19" s="178" t="s">
        <v>531</v>
      </c>
      <c r="C19" s="188"/>
      <c r="D19" s="188"/>
      <c r="E19" s="188"/>
      <c r="F19" s="188"/>
    </row>
    <row r="20" spans="1:6" ht="27.75" customHeight="1">
      <c r="A20" s="189"/>
      <c r="B20" s="180" t="s">
        <v>532</v>
      </c>
      <c r="C20" s="188"/>
      <c r="D20" s="188"/>
      <c r="E20" s="188"/>
      <c r="F20" s="188"/>
    </row>
    <row r="21" spans="1:6" ht="15.75" customHeight="1">
      <c r="A21" s="189"/>
      <c r="B21" s="179" t="s">
        <v>533</v>
      </c>
      <c r="C21" s="188"/>
      <c r="D21" s="188"/>
      <c r="E21" s="188"/>
      <c r="F21" s="188"/>
    </row>
    <row r="22" spans="1:6" ht="15">
      <c r="A22" s="181"/>
      <c r="B22" s="182" t="s">
        <v>534</v>
      </c>
      <c r="C22" s="177">
        <v>2</v>
      </c>
      <c r="D22" s="177"/>
      <c r="E22" s="177"/>
      <c r="F22" s="177"/>
    </row>
    <row r="23" spans="1:6" ht="15">
      <c r="A23" s="181"/>
      <c r="B23" s="182" t="s">
        <v>535</v>
      </c>
      <c r="C23" s="177">
        <v>0</v>
      </c>
      <c r="D23" s="177"/>
      <c r="E23" s="177"/>
      <c r="F23" s="177"/>
    </row>
    <row r="24" spans="1:6" ht="30" customHeight="1">
      <c r="A24" s="189" t="s">
        <v>113</v>
      </c>
      <c r="B24" s="178" t="s">
        <v>162</v>
      </c>
      <c r="C24" s="188"/>
      <c r="D24" s="188"/>
      <c r="E24" s="188"/>
      <c r="F24" s="188"/>
    </row>
    <row r="25" spans="1:6" ht="24">
      <c r="A25" s="189"/>
      <c r="B25" s="180" t="s">
        <v>536</v>
      </c>
      <c r="C25" s="188"/>
      <c r="D25" s="188"/>
      <c r="E25" s="188"/>
      <c r="F25" s="188"/>
    </row>
    <row r="26" spans="1:6" ht="15" customHeight="1">
      <c r="A26" s="189"/>
      <c r="B26" s="180" t="s">
        <v>537</v>
      </c>
      <c r="C26" s="188"/>
      <c r="D26" s="188"/>
      <c r="E26" s="188"/>
      <c r="F26" s="188"/>
    </row>
    <row r="27" spans="1:6" ht="15" customHeight="1">
      <c r="A27" s="189"/>
      <c r="B27" s="185" t="s">
        <v>561</v>
      </c>
      <c r="C27" s="188"/>
      <c r="D27" s="188"/>
      <c r="E27" s="188"/>
      <c r="F27" s="188"/>
    </row>
    <row r="28" spans="1:6" ht="15" customHeight="1">
      <c r="A28" s="189"/>
      <c r="B28" s="185" t="s">
        <v>562</v>
      </c>
      <c r="C28" s="188"/>
      <c r="D28" s="188"/>
      <c r="E28" s="188"/>
      <c r="F28" s="188"/>
    </row>
    <row r="29" spans="1:6" ht="15" customHeight="1">
      <c r="A29" s="189"/>
      <c r="B29" s="185" t="s">
        <v>563</v>
      </c>
      <c r="C29" s="188"/>
      <c r="D29" s="188"/>
      <c r="E29" s="188"/>
      <c r="F29" s="188"/>
    </row>
    <row r="30" spans="1:6" ht="42" customHeight="1">
      <c r="A30" s="189"/>
      <c r="B30" s="180" t="s">
        <v>538</v>
      </c>
      <c r="C30" s="188"/>
      <c r="D30" s="188"/>
      <c r="E30" s="188"/>
      <c r="F30" s="188"/>
    </row>
    <row r="31" spans="1:6" ht="41.25" customHeight="1">
      <c r="A31" s="189"/>
      <c r="B31" s="179" t="s">
        <v>539</v>
      </c>
      <c r="C31" s="188"/>
      <c r="D31" s="188"/>
      <c r="E31" s="188"/>
      <c r="F31" s="188"/>
    </row>
    <row r="32" spans="1:6" ht="15">
      <c r="A32" s="181"/>
      <c r="B32" s="182" t="s">
        <v>108</v>
      </c>
      <c r="C32" s="177">
        <v>2</v>
      </c>
      <c r="D32" s="177">
        <v>0.5</v>
      </c>
      <c r="E32" s="177"/>
      <c r="F32" s="177"/>
    </row>
    <row r="33" spans="1:6" ht="15">
      <c r="A33" s="181"/>
      <c r="B33" s="182" t="s">
        <v>128</v>
      </c>
      <c r="C33" s="177">
        <v>1</v>
      </c>
      <c r="D33" s="177">
        <v>0.5</v>
      </c>
      <c r="E33" s="177"/>
      <c r="F33" s="177"/>
    </row>
    <row r="34" spans="1:6" ht="15">
      <c r="A34" s="181"/>
      <c r="B34" s="182" t="s">
        <v>129</v>
      </c>
      <c r="C34" s="177">
        <v>0</v>
      </c>
      <c r="D34" s="177"/>
      <c r="E34" s="177"/>
      <c r="F34" s="177"/>
    </row>
  </sheetData>
  <sheetProtection/>
  <mergeCells count="30">
    <mergeCell ref="A1:F1"/>
    <mergeCell ref="A2:A3"/>
    <mergeCell ref="B2:B3"/>
    <mergeCell ref="C2:C3"/>
    <mergeCell ref="D2:F2"/>
    <mergeCell ref="A12:A13"/>
    <mergeCell ref="C12:C13"/>
    <mergeCell ref="D12:D13"/>
    <mergeCell ref="E12:E13"/>
    <mergeCell ref="F12:F13"/>
    <mergeCell ref="A4:A5"/>
    <mergeCell ref="C4:C5"/>
    <mergeCell ref="D4:D5"/>
    <mergeCell ref="E4:E5"/>
    <mergeCell ref="F4:F5"/>
    <mergeCell ref="A6:A9"/>
    <mergeCell ref="C6:C9"/>
    <mergeCell ref="D6:D9"/>
    <mergeCell ref="E6:E9"/>
    <mergeCell ref="F6:F9"/>
    <mergeCell ref="E19:E21"/>
    <mergeCell ref="F19:F21"/>
    <mergeCell ref="A24:A31"/>
    <mergeCell ref="C24:C31"/>
    <mergeCell ref="D24:D31"/>
    <mergeCell ref="E24:E31"/>
    <mergeCell ref="F24:F31"/>
    <mergeCell ref="A19:A21"/>
    <mergeCell ref="C19:C21"/>
    <mergeCell ref="D19:D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1"/>
  <headerFooter>
    <oddFooter>&amp;C&amp;"Times New Roman,обычный"&amp;9&amp;A&amp;R&amp;"Times New Roman,обычный"&amp;9&amp;P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98"/>
  <sheetViews>
    <sheetView zoomScaleSheetLayoutView="80" workbookViewId="0" topLeftCell="A1">
      <pane ySplit="6" topLeftCell="A7" activePane="bottomLeft" state="frozen"/>
      <selection pane="topLeft" activeCell="A1" sqref="A1"/>
      <selection pane="bottomLeft" activeCell="A13" sqref="A13"/>
    </sheetView>
  </sheetViews>
  <sheetFormatPr defaultColWidth="8.8515625" defaultRowHeight="15"/>
  <cols>
    <col min="1" max="1" width="34.8515625" style="3" customWidth="1"/>
    <col min="2" max="2" width="34.8515625" style="65" customWidth="1"/>
    <col min="3" max="6" width="6.28125" style="19" customWidth="1"/>
    <col min="7" max="7" width="6.28125" style="20" customWidth="1"/>
    <col min="8" max="9" width="11.7109375" style="20" customWidth="1"/>
    <col min="10" max="11" width="12.7109375" style="20" customWidth="1"/>
    <col min="12" max="13" width="11.7109375" style="20" customWidth="1"/>
    <col min="14" max="14" width="16.7109375" style="20" customWidth="1"/>
    <col min="15" max="15" width="29.28125" style="20" customWidth="1"/>
    <col min="16" max="16" width="28.140625" style="43" customWidth="1"/>
    <col min="17" max="16384" width="8.8515625" style="39" customWidth="1"/>
  </cols>
  <sheetData>
    <row r="1" spans="1:16" s="1" customFormat="1" ht="27.75" customHeight="1">
      <c r="A1" s="194" t="s">
        <v>145</v>
      </c>
      <c r="B1" s="194"/>
      <c r="C1" s="194"/>
      <c r="D1" s="194"/>
      <c r="E1" s="194"/>
      <c r="F1" s="194"/>
      <c r="G1" s="194"/>
      <c r="H1" s="194"/>
      <c r="I1" s="194"/>
      <c r="J1" s="194"/>
      <c r="K1" s="194"/>
      <c r="L1" s="194"/>
      <c r="M1" s="194"/>
      <c r="N1" s="194"/>
      <c r="O1" s="194"/>
      <c r="P1" s="194"/>
    </row>
    <row r="2" spans="1:16" s="1" customFormat="1" ht="15" customHeight="1">
      <c r="A2" s="195" t="s">
        <v>429</v>
      </c>
      <c r="B2" s="196"/>
      <c r="C2" s="196"/>
      <c r="D2" s="196"/>
      <c r="E2" s="196"/>
      <c r="F2" s="196"/>
      <c r="G2" s="196"/>
      <c r="H2" s="196"/>
      <c r="I2" s="196"/>
      <c r="J2" s="196"/>
      <c r="K2" s="196"/>
      <c r="L2" s="196"/>
      <c r="M2" s="196"/>
      <c r="N2" s="197"/>
      <c r="O2" s="196"/>
      <c r="P2" s="196"/>
    </row>
    <row r="3" spans="1:16" ht="64.5" customHeight="1">
      <c r="A3" s="198" t="s">
        <v>101</v>
      </c>
      <c r="B3" s="127" t="s">
        <v>147</v>
      </c>
      <c r="C3" s="200" t="s">
        <v>132</v>
      </c>
      <c r="D3" s="200"/>
      <c r="E3" s="200"/>
      <c r="F3" s="200"/>
      <c r="G3" s="200"/>
      <c r="H3" s="198" t="s">
        <v>296</v>
      </c>
      <c r="I3" s="198" t="s">
        <v>143</v>
      </c>
      <c r="J3" s="198" t="s">
        <v>134</v>
      </c>
      <c r="K3" s="198" t="s">
        <v>135</v>
      </c>
      <c r="L3" s="198" t="s">
        <v>164</v>
      </c>
      <c r="M3" s="198" t="s">
        <v>203</v>
      </c>
      <c r="N3" s="198" t="s">
        <v>136</v>
      </c>
      <c r="O3" s="198" t="s">
        <v>137</v>
      </c>
      <c r="P3" s="199"/>
    </row>
    <row r="4" spans="1:16" ht="19.5" customHeight="1">
      <c r="A4" s="199"/>
      <c r="B4" s="53" t="str">
        <f>'Методика (раздел 1)'!B10</f>
        <v>Да, размещен </v>
      </c>
      <c r="C4" s="198" t="s">
        <v>103</v>
      </c>
      <c r="D4" s="201" t="s">
        <v>140</v>
      </c>
      <c r="E4" s="201" t="s">
        <v>141</v>
      </c>
      <c r="F4" s="201" t="s">
        <v>142</v>
      </c>
      <c r="G4" s="200" t="s">
        <v>102</v>
      </c>
      <c r="H4" s="198"/>
      <c r="I4" s="199"/>
      <c r="J4" s="199"/>
      <c r="K4" s="199"/>
      <c r="L4" s="199"/>
      <c r="M4" s="198"/>
      <c r="N4" s="199"/>
      <c r="O4" s="199" t="s">
        <v>138</v>
      </c>
      <c r="P4" s="199" t="s">
        <v>139</v>
      </c>
    </row>
    <row r="5" spans="1:16" ht="19.5" customHeight="1">
      <c r="A5" s="199"/>
      <c r="B5" s="53" t="str">
        <f>'Методика (раздел 1)'!B11</f>
        <v>Нет, в установленные сроки не размещен</v>
      </c>
      <c r="C5" s="198"/>
      <c r="D5" s="201"/>
      <c r="E5" s="201"/>
      <c r="F5" s="201"/>
      <c r="G5" s="200"/>
      <c r="H5" s="198"/>
      <c r="I5" s="199"/>
      <c r="J5" s="199"/>
      <c r="K5" s="199"/>
      <c r="L5" s="199"/>
      <c r="M5" s="198"/>
      <c r="N5" s="199"/>
      <c r="O5" s="199"/>
      <c r="P5" s="199"/>
    </row>
    <row r="6" spans="1:16" s="13" customFormat="1" ht="15" customHeight="1">
      <c r="A6" s="138" t="s">
        <v>0</v>
      </c>
      <c r="B6" s="139"/>
      <c r="C6" s="139"/>
      <c r="D6" s="139"/>
      <c r="E6" s="139"/>
      <c r="F6" s="140"/>
      <c r="G6" s="141"/>
      <c r="H6" s="142"/>
      <c r="I6" s="142"/>
      <c r="J6" s="142"/>
      <c r="K6" s="142"/>
      <c r="L6" s="142"/>
      <c r="M6" s="142"/>
      <c r="N6" s="142"/>
      <c r="O6" s="143"/>
      <c r="P6" s="143"/>
    </row>
    <row r="7" spans="1:16" s="14" customFormat="1" ht="15">
      <c r="A7" s="58" t="s">
        <v>1</v>
      </c>
      <c r="B7" s="54" t="s">
        <v>125</v>
      </c>
      <c r="C7" s="60">
        <f>IF(B7="Да, размещен ",4,0)</f>
        <v>4</v>
      </c>
      <c r="D7" s="60"/>
      <c r="E7" s="60"/>
      <c r="F7" s="60"/>
      <c r="G7" s="70">
        <f>C7*(1-D7)*(1-E7)*(1-F7)</f>
        <v>4</v>
      </c>
      <c r="H7" s="61">
        <v>43087</v>
      </c>
      <c r="I7" s="62" t="s">
        <v>166</v>
      </c>
      <c r="J7" s="62" t="s">
        <v>167</v>
      </c>
      <c r="K7" s="62" t="s">
        <v>168</v>
      </c>
      <c r="L7" s="62" t="s">
        <v>169</v>
      </c>
      <c r="M7" s="62" t="s">
        <v>171</v>
      </c>
      <c r="N7" s="62"/>
      <c r="O7" s="101" t="s">
        <v>170</v>
      </c>
      <c r="P7" s="102" t="s">
        <v>208</v>
      </c>
    </row>
    <row r="8" spans="1:16" s="13" customFormat="1" ht="15" customHeight="1">
      <c r="A8" s="58" t="s">
        <v>2</v>
      </c>
      <c r="B8" s="54" t="s">
        <v>125</v>
      </c>
      <c r="C8" s="60">
        <f>IF(B8="Да, размещен ",4,0)</f>
        <v>4</v>
      </c>
      <c r="D8" s="60"/>
      <c r="E8" s="60"/>
      <c r="F8" s="60"/>
      <c r="G8" s="70">
        <f aca="true" t="shared" si="0" ref="G8:G71">C8*(1-D8)*(1-E8)*(1-F8)</f>
        <v>4</v>
      </c>
      <c r="H8" s="61">
        <v>43087</v>
      </c>
      <c r="I8" s="61">
        <v>43089</v>
      </c>
      <c r="J8" s="62" t="s">
        <v>172</v>
      </c>
      <c r="K8" s="62" t="s">
        <v>173</v>
      </c>
      <c r="L8" s="62" t="s">
        <v>169</v>
      </c>
      <c r="M8" s="62" t="s">
        <v>171</v>
      </c>
      <c r="N8" s="62"/>
      <c r="O8" s="103" t="s">
        <v>174</v>
      </c>
      <c r="P8" s="102" t="s">
        <v>208</v>
      </c>
    </row>
    <row r="9" spans="1:16" s="57" customFormat="1" ht="15" customHeight="1">
      <c r="A9" s="58" t="s">
        <v>3</v>
      </c>
      <c r="B9" s="54" t="s">
        <v>125</v>
      </c>
      <c r="C9" s="60">
        <f aca="true" t="shared" si="1" ref="C9:C71">IF(B9="Да, размещен ",4,0)</f>
        <v>4</v>
      </c>
      <c r="D9" s="60"/>
      <c r="E9" s="60"/>
      <c r="F9" s="60"/>
      <c r="G9" s="70">
        <f t="shared" si="0"/>
        <v>4</v>
      </c>
      <c r="H9" s="61">
        <v>43096</v>
      </c>
      <c r="I9" s="61">
        <v>43096</v>
      </c>
      <c r="J9" s="62" t="s">
        <v>172</v>
      </c>
      <c r="K9" s="62" t="s">
        <v>173</v>
      </c>
      <c r="L9" s="62" t="s">
        <v>169</v>
      </c>
      <c r="M9" s="62" t="s">
        <v>171</v>
      </c>
      <c r="N9" s="62"/>
      <c r="O9" s="103" t="s">
        <v>175</v>
      </c>
      <c r="P9" s="102" t="s">
        <v>208</v>
      </c>
    </row>
    <row r="10" spans="1:16" s="14" customFormat="1" ht="15" customHeight="1">
      <c r="A10" s="58" t="s">
        <v>4</v>
      </c>
      <c r="B10" s="54" t="s">
        <v>125</v>
      </c>
      <c r="C10" s="60">
        <f t="shared" si="1"/>
        <v>4</v>
      </c>
      <c r="D10" s="55"/>
      <c r="E10" s="55"/>
      <c r="F10" s="60"/>
      <c r="G10" s="70">
        <f>C10*(1-D10)*(1-E10)*(1-F10)</f>
        <v>4</v>
      </c>
      <c r="H10" s="61">
        <v>43081</v>
      </c>
      <c r="I10" s="61">
        <v>43088</v>
      </c>
      <c r="J10" s="62" t="s">
        <v>167</v>
      </c>
      <c r="K10" s="62" t="s">
        <v>168</v>
      </c>
      <c r="L10" s="62" t="s">
        <v>169</v>
      </c>
      <c r="M10" s="62" t="s">
        <v>171</v>
      </c>
      <c r="N10" s="93"/>
      <c r="O10" s="103" t="s">
        <v>176</v>
      </c>
      <c r="P10" s="102" t="s">
        <v>208</v>
      </c>
    </row>
    <row r="11" spans="1:16" s="12" customFormat="1" ht="15" customHeight="1">
      <c r="A11" s="58" t="s">
        <v>5</v>
      </c>
      <c r="B11" s="54" t="s">
        <v>125</v>
      </c>
      <c r="C11" s="60">
        <f t="shared" si="1"/>
        <v>4</v>
      </c>
      <c r="D11" s="60"/>
      <c r="E11" s="60"/>
      <c r="F11" s="60"/>
      <c r="G11" s="70">
        <f t="shared" si="0"/>
        <v>4</v>
      </c>
      <c r="H11" s="61">
        <v>43080</v>
      </c>
      <c r="I11" s="61">
        <v>43091</v>
      </c>
      <c r="J11" s="62" t="s">
        <v>167</v>
      </c>
      <c r="K11" s="62" t="s">
        <v>168</v>
      </c>
      <c r="L11" s="62" t="s">
        <v>169</v>
      </c>
      <c r="M11" s="62" t="s">
        <v>171</v>
      </c>
      <c r="N11" s="62"/>
      <c r="O11" s="103" t="s">
        <v>177</v>
      </c>
      <c r="P11" s="102" t="s">
        <v>208</v>
      </c>
    </row>
    <row r="12" spans="1:16" s="13" customFormat="1" ht="15" customHeight="1">
      <c r="A12" s="58" t="s">
        <v>6</v>
      </c>
      <c r="B12" s="54" t="s">
        <v>125</v>
      </c>
      <c r="C12" s="60">
        <f t="shared" si="1"/>
        <v>4</v>
      </c>
      <c r="D12" s="60"/>
      <c r="E12" s="55"/>
      <c r="F12" s="60"/>
      <c r="G12" s="70">
        <f t="shared" si="0"/>
        <v>4</v>
      </c>
      <c r="H12" s="61">
        <v>43073</v>
      </c>
      <c r="I12" s="61">
        <v>43096</v>
      </c>
      <c r="J12" s="62" t="s">
        <v>172</v>
      </c>
      <c r="K12" s="93" t="s">
        <v>168</v>
      </c>
      <c r="L12" s="62" t="s">
        <v>169</v>
      </c>
      <c r="M12" s="62" t="s">
        <v>171</v>
      </c>
      <c r="N12" s="62"/>
      <c r="O12" s="103" t="s">
        <v>178</v>
      </c>
      <c r="P12" s="102" t="s">
        <v>208</v>
      </c>
    </row>
    <row r="13" spans="1:16" s="14" customFormat="1" ht="15" customHeight="1">
      <c r="A13" s="58" t="s">
        <v>7</v>
      </c>
      <c r="B13" s="54" t="s">
        <v>125</v>
      </c>
      <c r="C13" s="60">
        <f t="shared" si="1"/>
        <v>4</v>
      </c>
      <c r="D13" s="60"/>
      <c r="E13" s="60"/>
      <c r="F13" s="55"/>
      <c r="G13" s="70">
        <f t="shared" si="0"/>
        <v>4</v>
      </c>
      <c r="H13" s="61">
        <v>43084</v>
      </c>
      <c r="I13" s="56" t="s">
        <v>166</v>
      </c>
      <c r="J13" s="62" t="s">
        <v>172</v>
      </c>
      <c r="K13" s="62" t="s">
        <v>168</v>
      </c>
      <c r="L13" s="62" t="s">
        <v>169</v>
      </c>
      <c r="M13" s="62" t="s">
        <v>171</v>
      </c>
      <c r="N13" s="62"/>
      <c r="O13" s="103" t="s">
        <v>179</v>
      </c>
      <c r="P13" s="103" t="s">
        <v>180</v>
      </c>
    </row>
    <row r="14" spans="1:16" s="52" customFormat="1" ht="15" customHeight="1">
      <c r="A14" s="58" t="s">
        <v>8</v>
      </c>
      <c r="B14" s="54" t="s">
        <v>125</v>
      </c>
      <c r="C14" s="60">
        <f t="shared" si="1"/>
        <v>4</v>
      </c>
      <c r="D14" s="60"/>
      <c r="E14" s="60"/>
      <c r="F14" s="60"/>
      <c r="G14" s="70">
        <f t="shared" si="0"/>
        <v>4</v>
      </c>
      <c r="H14" s="61">
        <v>43077</v>
      </c>
      <c r="I14" s="61">
        <v>43083</v>
      </c>
      <c r="J14" s="62" t="s">
        <v>167</v>
      </c>
      <c r="K14" s="62" t="s">
        <v>173</v>
      </c>
      <c r="L14" s="62" t="s">
        <v>169</v>
      </c>
      <c r="M14" s="62" t="s">
        <v>171</v>
      </c>
      <c r="N14" s="62"/>
      <c r="O14" s="103" t="s">
        <v>181</v>
      </c>
      <c r="P14" s="102" t="s">
        <v>208</v>
      </c>
    </row>
    <row r="15" spans="1:16" s="12" customFormat="1" ht="15" customHeight="1">
      <c r="A15" s="58" t="s">
        <v>9</v>
      </c>
      <c r="B15" s="54" t="s">
        <v>125</v>
      </c>
      <c r="C15" s="60">
        <f t="shared" si="1"/>
        <v>4</v>
      </c>
      <c r="D15" s="60"/>
      <c r="E15" s="60"/>
      <c r="F15" s="60"/>
      <c r="G15" s="70">
        <f t="shared" si="0"/>
        <v>4</v>
      </c>
      <c r="H15" s="61">
        <v>43087</v>
      </c>
      <c r="I15" s="61" t="s">
        <v>166</v>
      </c>
      <c r="J15" s="62" t="s">
        <v>172</v>
      </c>
      <c r="K15" s="62" t="s">
        <v>173</v>
      </c>
      <c r="L15" s="62" t="s">
        <v>169</v>
      </c>
      <c r="M15" s="62" t="s">
        <v>171</v>
      </c>
      <c r="N15" s="62"/>
      <c r="O15" s="103" t="s">
        <v>182</v>
      </c>
      <c r="P15" s="102" t="s">
        <v>283</v>
      </c>
    </row>
    <row r="16" spans="1:16" ht="15" customHeight="1">
      <c r="A16" s="58" t="s">
        <v>10</v>
      </c>
      <c r="B16" s="54" t="s">
        <v>125</v>
      </c>
      <c r="C16" s="60">
        <f t="shared" si="1"/>
        <v>4</v>
      </c>
      <c r="D16" s="60"/>
      <c r="E16" s="60"/>
      <c r="F16" s="60"/>
      <c r="G16" s="70">
        <f t="shared" si="0"/>
        <v>4</v>
      </c>
      <c r="H16" s="61">
        <v>43088</v>
      </c>
      <c r="I16" s="61" t="s">
        <v>166</v>
      </c>
      <c r="J16" s="62" t="s">
        <v>172</v>
      </c>
      <c r="K16" s="62" t="s">
        <v>173</v>
      </c>
      <c r="L16" s="62" t="s">
        <v>169</v>
      </c>
      <c r="M16" s="62" t="s">
        <v>171</v>
      </c>
      <c r="N16" s="62"/>
      <c r="O16" s="103" t="s">
        <v>290</v>
      </c>
      <c r="P16" s="103" t="s">
        <v>183</v>
      </c>
    </row>
    <row r="17" spans="1:16" s="10" customFormat="1" ht="15" customHeight="1">
      <c r="A17" s="59" t="s">
        <v>11</v>
      </c>
      <c r="B17" s="54" t="s">
        <v>125</v>
      </c>
      <c r="C17" s="60">
        <f t="shared" si="1"/>
        <v>4</v>
      </c>
      <c r="D17" s="60"/>
      <c r="E17" s="60">
        <v>0.5</v>
      </c>
      <c r="F17" s="60"/>
      <c r="G17" s="70">
        <f t="shared" si="0"/>
        <v>2</v>
      </c>
      <c r="H17" s="61">
        <v>43069</v>
      </c>
      <c r="I17" s="61">
        <v>43083</v>
      </c>
      <c r="J17" s="62" t="s">
        <v>172</v>
      </c>
      <c r="K17" s="62" t="s">
        <v>171</v>
      </c>
      <c r="L17" s="62" t="s">
        <v>169</v>
      </c>
      <c r="M17" s="62" t="s">
        <v>171</v>
      </c>
      <c r="N17" s="62"/>
      <c r="O17" s="103" t="s">
        <v>184</v>
      </c>
      <c r="P17" s="102" t="s">
        <v>284</v>
      </c>
    </row>
    <row r="18" spans="1:16" s="10" customFormat="1" ht="13.5" customHeight="1">
      <c r="A18" s="58" t="s">
        <v>12</v>
      </c>
      <c r="B18" s="54" t="s">
        <v>125</v>
      </c>
      <c r="C18" s="60">
        <f t="shared" si="1"/>
        <v>4</v>
      </c>
      <c r="D18" s="60"/>
      <c r="E18" s="60"/>
      <c r="F18" s="60"/>
      <c r="G18" s="70">
        <f>C18*(1-D18)*(1-E18)*(1-F18)</f>
        <v>4</v>
      </c>
      <c r="H18" s="61">
        <v>43094</v>
      </c>
      <c r="I18" s="61">
        <v>43096</v>
      </c>
      <c r="J18" s="62" t="s">
        <v>172</v>
      </c>
      <c r="K18" s="62" t="s">
        <v>173</v>
      </c>
      <c r="L18" s="62" t="s">
        <v>169</v>
      </c>
      <c r="M18" s="62" t="s">
        <v>171</v>
      </c>
      <c r="N18" s="62"/>
      <c r="O18" s="103" t="s">
        <v>185</v>
      </c>
      <c r="P18" s="102" t="s">
        <v>208</v>
      </c>
    </row>
    <row r="19" spans="1:16" s="10" customFormat="1" ht="15" customHeight="1">
      <c r="A19" s="59" t="s">
        <v>13</v>
      </c>
      <c r="B19" s="54" t="s">
        <v>125</v>
      </c>
      <c r="C19" s="60">
        <f t="shared" si="1"/>
        <v>4</v>
      </c>
      <c r="D19" s="60"/>
      <c r="E19" s="60">
        <v>0.5</v>
      </c>
      <c r="F19" s="60"/>
      <c r="G19" s="70">
        <f>C19*(1-D19)*(1-E19)*(1-F19)</f>
        <v>2</v>
      </c>
      <c r="H19" s="61">
        <v>43090</v>
      </c>
      <c r="I19" s="61">
        <v>43090</v>
      </c>
      <c r="J19" s="93" t="s">
        <v>171</v>
      </c>
      <c r="K19" s="93" t="s">
        <v>171</v>
      </c>
      <c r="L19" s="62" t="s">
        <v>169</v>
      </c>
      <c r="M19" s="62" t="s">
        <v>169</v>
      </c>
      <c r="N19" s="62"/>
      <c r="O19" s="103" t="s">
        <v>205</v>
      </c>
      <c r="P19" s="102" t="s">
        <v>208</v>
      </c>
    </row>
    <row r="20" spans="1:16" s="12" customFormat="1" ht="15" customHeight="1">
      <c r="A20" s="58" t="s">
        <v>14</v>
      </c>
      <c r="B20" s="54" t="s">
        <v>125</v>
      </c>
      <c r="C20" s="60">
        <f t="shared" si="1"/>
        <v>4</v>
      </c>
      <c r="D20" s="60"/>
      <c r="E20" s="60"/>
      <c r="F20" s="60"/>
      <c r="G20" s="70">
        <f t="shared" si="0"/>
        <v>4</v>
      </c>
      <c r="H20" s="61">
        <v>43090</v>
      </c>
      <c r="I20" s="61" t="s">
        <v>166</v>
      </c>
      <c r="J20" s="62" t="s">
        <v>172</v>
      </c>
      <c r="K20" s="62" t="s">
        <v>173</v>
      </c>
      <c r="L20" s="62" t="s">
        <v>169</v>
      </c>
      <c r="M20" s="62" t="s">
        <v>171</v>
      </c>
      <c r="N20" s="62"/>
      <c r="O20" s="103" t="s">
        <v>186</v>
      </c>
      <c r="P20" s="102" t="s">
        <v>208</v>
      </c>
    </row>
    <row r="21" spans="1:16" s="52" customFormat="1" ht="15" customHeight="1">
      <c r="A21" s="58" t="s">
        <v>15</v>
      </c>
      <c r="B21" s="54" t="s">
        <v>125</v>
      </c>
      <c r="C21" s="60">
        <f t="shared" si="1"/>
        <v>4</v>
      </c>
      <c r="D21" s="55"/>
      <c r="E21" s="55"/>
      <c r="F21" s="55"/>
      <c r="G21" s="70">
        <f>C21*(1-D21)*(1-E21)*(1-F21)</f>
        <v>4</v>
      </c>
      <c r="H21" s="56">
        <v>43096</v>
      </c>
      <c r="I21" s="56">
        <v>43096</v>
      </c>
      <c r="J21" s="93" t="s">
        <v>172</v>
      </c>
      <c r="K21" s="93" t="s">
        <v>173</v>
      </c>
      <c r="L21" s="93" t="s">
        <v>169</v>
      </c>
      <c r="M21" s="62" t="s">
        <v>171</v>
      </c>
      <c r="N21" s="62"/>
      <c r="O21" s="103" t="s">
        <v>188</v>
      </c>
      <c r="P21" s="103" t="s">
        <v>187</v>
      </c>
    </row>
    <row r="22" spans="1:16" s="10" customFormat="1" ht="15" customHeight="1">
      <c r="A22" s="58" t="s">
        <v>16</v>
      </c>
      <c r="B22" s="54" t="s">
        <v>125</v>
      </c>
      <c r="C22" s="60">
        <f t="shared" si="1"/>
        <v>4</v>
      </c>
      <c r="D22" s="55"/>
      <c r="E22" s="55"/>
      <c r="F22" s="55"/>
      <c r="G22" s="70">
        <f>C22*(1-D22)*(1-E22)*(1-F22)</f>
        <v>4</v>
      </c>
      <c r="H22" s="56">
        <v>43087</v>
      </c>
      <c r="I22" s="56" t="s">
        <v>166</v>
      </c>
      <c r="J22" s="93" t="s">
        <v>172</v>
      </c>
      <c r="K22" s="93" t="s">
        <v>204</v>
      </c>
      <c r="L22" s="93" t="s">
        <v>169</v>
      </c>
      <c r="M22" s="62" t="s">
        <v>171</v>
      </c>
      <c r="N22" s="93"/>
      <c r="O22" s="102" t="s">
        <v>295</v>
      </c>
      <c r="P22" s="103" t="s">
        <v>206</v>
      </c>
    </row>
    <row r="23" spans="1:16" ht="15" customHeight="1">
      <c r="A23" s="58" t="s">
        <v>17</v>
      </c>
      <c r="B23" s="54" t="s">
        <v>125</v>
      </c>
      <c r="C23" s="60">
        <f t="shared" si="1"/>
        <v>4</v>
      </c>
      <c r="D23" s="60"/>
      <c r="E23" s="60"/>
      <c r="F23" s="60"/>
      <c r="G23" s="70">
        <f t="shared" si="0"/>
        <v>4</v>
      </c>
      <c r="H23" s="61">
        <v>43094</v>
      </c>
      <c r="I23" s="61">
        <v>43098</v>
      </c>
      <c r="J23" s="62" t="s">
        <v>172</v>
      </c>
      <c r="K23" s="62" t="s">
        <v>168</v>
      </c>
      <c r="L23" s="62" t="s">
        <v>169</v>
      </c>
      <c r="M23" s="62" t="s">
        <v>171</v>
      </c>
      <c r="N23" s="62"/>
      <c r="O23" s="103" t="s">
        <v>189</v>
      </c>
      <c r="P23" s="103" t="s">
        <v>190</v>
      </c>
    </row>
    <row r="24" spans="1:16" s="13" customFormat="1" ht="15" customHeight="1">
      <c r="A24" s="58" t="s">
        <v>18</v>
      </c>
      <c r="B24" s="54" t="s">
        <v>125</v>
      </c>
      <c r="C24" s="60">
        <f t="shared" si="1"/>
        <v>4</v>
      </c>
      <c r="D24" s="60"/>
      <c r="E24" s="60"/>
      <c r="F24" s="60"/>
      <c r="G24" s="70">
        <f t="shared" si="0"/>
        <v>4</v>
      </c>
      <c r="H24" s="61">
        <v>43068</v>
      </c>
      <c r="I24" s="61" t="s">
        <v>166</v>
      </c>
      <c r="J24" s="62" t="s">
        <v>167</v>
      </c>
      <c r="K24" s="62" t="s">
        <v>168</v>
      </c>
      <c r="L24" s="62" t="s">
        <v>169</v>
      </c>
      <c r="M24" s="62" t="s">
        <v>171</v>
      </c>
      <c r="N24" s="62"/>
      <c r="O24" s="102" t="s">
        <v>291</v>
      </c>
      <c r="P24" s="133" t="s">
        <v>191</v>
      </c>
    </row>
    <row r="25" spans="1:16" s="13" customFormat="1" ht="15" customHeight="1">
      <c r="A25" s="138" t="s">
        <v>19</v>
      </c>
      <c r="B25" s="144"/>
      <c r="C25" s="139"/>
      <c r="D25" s="144"/>
      <c r="E25" s="145"/>
      <c r="F25" s="145"/>
      <c r="G25" s="146"/>
      <c r="H25" s="147"/>
      <c r="I25" s="145"/>
      <c r="J25" s="145"/>
      <c r="K25" s="145"/>
      <c r="L25" s="145"/>
      <c r="M25" s="145"/>
      <c r="N25" s="148"/>
      <c r="O25" s="149"/>
      <c r="P25" s="149"/>
    </row>
    <row r="26" spans="1:16" s="42" customFormat="1" ht="15" customHeight="1">
      <c r="A26" s="59" t="s">
        <v>20</v>
      </c>
      <c r="B26" s="94" t="s">
        <v>125</v>
      </c>
      <c r="C26" s="55">
        <f t="shared" si="1"/>
        <v>4</v>
      </c>
      <c r="D26" s="55"/>
      <c r="E26" s="55"/>
      <c r="F26" s="55"/>
      <c r="G26" s="95">
        <f t="shared" si="0"/>
        <v>4</v>
      </c>
      <c r="H26" s="56">
        <v>43090</v>
      </c>
      <c r="I26" s="56" t="s">
        <v>166</v>
      </c>
      <c r="J26" s="93" t="s">
        <v>172</v>
      </c>
      <c r="K26" s="93" t="s">
        <v>168</v>
      </c>
      <c r="L26" s="93" t="s">
        <v>169</v>
      </c>
      <c r="M26" s="93" t="s">
        <v>171</v>
      </c>
      <c r="N26" s="93"/>
      <c r="O26" s="102" t="s">
        <v>200</v>
      </c>
      <c r="P26" s="102" t="s">
        <v>420</v>
      </c>
    </row>
    <row r="27" spans="1:16" ht="15" customHeight="1">
      <c r="A27" s="58" t="s">
        <v>21</v>
      </c>
      <c r="B27" s="54" t="s">
        <v>125</v>
      </c>
      <c r="C27" s="60">
        <f t="shared" si="1"/>
        <v>4</v>
      </c>
      <c r="D27" s="60"/>
      <c r="E27" s="60"/>
      <c r="F27" s="60"/>
      <c r="G27" s="70">
        <f t="shared" si="0"/>
        <v>4</v>
      </c>
      <c r="H27" s="61">
        <v>43076</v>
      </c>
      <c r="I27" s="61" t="s">
        <v>166</v>
      </c>
      <c r="J27" s="62" t="s">
        <v>167</v>
      </c>
      <c r="K27" s="62" t="s">
        <v>168</v>
      </c>
      <c r="L27" s="62" t="s">
        <v>169</v>
      </c>
      <c r="M27" s="93" t="s">
        <v>171</v>
      </c>
      <c r="N27" s="62"/>
      <c r="O27" s="103" t="s">
        <v>192</v>
      </c>
      <c r="P27" s="102" t="s">
        <v>208</v>
      </c>
    </row>
    <row r="28" spans="1:16" ht="15" customHeight="1">
      <c r="A28" s="58" t="s">
        <v>22</v>
      </c>
      <c r="B28" s="54" t="s">
        <v>125</v>
      </c>
      <c r="C28" s="60">
        <f t="shared" si="1"/>
        <v>4</v>
      </c>
      <c r="D28" s="60"/>
      <c r="E28" s="60"/>
      <c r="F28" s="60"/>
      <c r="G28" s="70">
        <f t="shared" si="0"/>
        <v>4</v>
      </c>
      <c r="H28" s="61">
        <v>43084</v>
      </c>
      <c r="I28" s="61" t="s">
        <v>166</v>
      </c>
      <c r="J28" s="62" t="s">
        <v>172</v>
      </c>
      <c r="K28" s="62" t="s">
        <v>173</v>
      </c>
      <c r="L28" s="62" t="s">
        <v>169</v>
      </c>
      <c r="M28" s="93" t="s">
        <v>171</v>
      </c>
      <c r="N28" s="62"/>
      <c r="O28" s="103" t="s">
        <v>193</v>
      </c>
      <c r="P28" s="102" t="s">
        <v>208</v>
      </c>
    </row>
    <row r="29" spans="1:16" ht="15" customHeight="1">
      <c r="A29" s="58" t="s">
        <v>23</v>
      </c>
      <c r="B29" s="54" t="s">
        <v>125</v>
      </c>
      <c r="C29" s="60">
        <f t="shared" si="1"/>
        <v>4</v>
      </c>
      <c r="D29" s="60"/>
      <c r="E29" s="60"/>
      <c r="F29" s="63"/>
      <c r="G29" s="70">
        <f t="shared" si="0"/>
        <v>4</v>
      </c>
      <c r="H29" s="61">
        <v>43084</v>
      </c>
      <c r="I29" s="61">
        <v>43094</v>
      </c>
      <c r="J29" s="62" t="s">
        <v>172</v>
      </c>
      <c r="K29" s="62" t="s">
        <v>173</v>
      </c>
      <c r="L29" s="62" t="s">
        <v>169</v>
      </c>
      <c r="M29" s="93" t="s">
        <v>171</v>
      </c>
      <c r="N29" s="62"/>
      <c r="O29" s="103" t="s">
        <v>194</v>
      </c>
      <c r="P29" s="102" t="s">
        <v>208</v>
      </c>
    </row>
    <row r="30" spans="1:16" s="9" customFormat="1" ht="15" customHeight="1">
      <c r="A30" s="59" t="s">
        <v>24</v>
      </c>
      <c r="B30" s="94" t="s">
        <v>125</v>
      </c>
      <c r="C30" s="55">
        <f t="shared" si="1"/>
        <v>4</v>
      </c>
      <c r="D30" s="55"/>
      <c r="E30" s="55"/>
      <c r="F30" s="55"/>
      <c r="G30" s="95">
        <f t="shared" si="0"/>
        <v>4</v>
      </c>
      <c r="H30" s="56">
        <v>43088</v>
      </c>
      <c r="I30" s="56" t="s">
        <v>166</v>
      </c>
      <c r="J30" s="93" t="s">
        <v>172</v>
      </c>
      <c r="K30" s="93" t="s">
        <v>168</v>
      </c>
      <c r="L30" s="93" t="s">
        <v>169</v>
      </c>
      <c r="M30" s="93" t="s">
        <v>171</v>
      </c>
      <c r="N30" s="93"/>
      <c r="O30" s="102" t="s">
        <v>195</v>
      </c>
      <c r="P30" s="102" t="s">
        <v>208</v>
      </c>
    </row>
    <row r="31" spans="1:16" s="10" customFormat="1" ht="15" customHeight="1">
      <c r="A31" s="58" t="s">
        <v>25</v>
      </c>
      <c r="B31" s="54" t="s">
        <v>125</v>
      </c>
      <c r="C31" s="60">
        <f t="shared" si="1"/>
        <v>4</v>
      </c>
      <c r="D31" s="60"/>
      <c r="E31" s="55">
        <v>0.5</v>
      </c>
      <c r="F31" s="60"/>
      <c r="G31" s="70">
        <f t="shared" si="0"/>
        <v>2</v>
      </c>
      <c r="H31" s="61">
        <v>43090</v>
      </c>
      <c r="I31" s="61" t="s">
        <v>166</v>
      </c>
      <c r="J31" s="62" t="s">
        <v>172</v>
      </c>
      <c r="K31" s="62" t="s">
        <v>171</v>
      </c>
      <c r="L31" s="62" t="s">
        <v>169</v>
      </c>
      <c r="M31" s="93" t="s">
        <v>171</v>
      </c>
      <c r="N31" s="62"/>
      <c r="O31" s="103" t="s">
        <v>196</v>
      </c>
      <c r="P31" s="102" t="s">
        <v>421</v>
      </c>
    </row>
    <row r="32" spans="1:16" ht="15" customHeight="1">
      <c r="A32" s="58" t="s">
        <v>26</v>
      </c>
      <c r="B32" s="54" t="s">
        <v>125</v>
      </c>
      <c r="C32" s="60">
        <f t="shared" si="1"/>
        <v>4</v>
      </c>
      <c r="D32" s="60"/>
      <c r="E32" s="60"/>
      <c r="F32" s="60"/>
      <c r="G32" s="70">
        <f t="shared" si="0"/>
        <v>4</v>
      </c>
      <c r="H32" s="61">
        <v>43091</v>
      </c>
      <c r="I32" s="61" t="s">
        <v>166</v>
      </c>
      <c r="J32" s="62" t="s">
        <v>172</v>
      </c>
      <c r="K32" s="62" t="s">
        <v>168</v>
      </c>
      <c r="L32" s="62" t="s">
        <v>169</v>
      </c>
      <c r="M32" s="93" t="s">
        <v>171</v>
      </c>
      <c r="N32" s="62"/>
      <c r="O32" s="103" t="s">
        <v>197</v>
      </c>
      <c r="P32" s="103" t="s">
        <v>198</v>
      </c>
    </row>
    <row r="33" spans="1:16" ht="15" customHeight="1">
      <c r="A33" s="58" t="s">
        <v>27</v>
      </c>
      <c r="B33" s="54" t="s">
        <v>125</v>
      </c>
      <c r="C33" s="60">
        <f t="shared" si="1"/>
        <v>4</v>
      </c>
      <c r="D33" s="60"/>
      <c r="E33" s="55">
        <v>0.5</v>
      </c>
      <c r="F33" s="55"/>
      <c r="G33" s="70">
        <f t="shared" si="0"/>
        <v>2</v>
      </c>
      <c r="H33" s="61">
        <v>43097</v>
      </c>
      <c r="I33" s="61">
        <v>43110</v>
      </c>
      <c r="J33" s="62" t="s">
        <v>172</v>
      </c>
      <c r="K33" s="62" t="s">
        <v>171</v>
      </c>
      <c r="L33" s="62" t="s">
        <v>169</v>
      </c>
      <c r="M33" s="93" t="s">
        <v>171</v>
      </c>
      <c r="N33" s="62"/>
      <c r="O33" s="103" t="s">
        <v>199</v>
      </c>
      <c r="P33" s="103" t="s">
        <v>207</v>
      </c>
    </row>
    <row r="34" spans="1:16" ht="15" customHeight="1">
      <c r="A34" s="59" t="s">
        <v>28</v>
      </c>
      <c r="B34" s="54" t="s">
        <v>126</v>
      </c>
      <c r="C34" s="60">
        <f t="shared" si="1"/>
        <v>0</v>
      </c>
      <c r="D34" s="60"/>
      <c r="E34" s="60"/>
      <c r="F34" s="60"/>
      <c r="G34" s="70">
        <f t="shared" si="0"/>
        <v>0</v>
      </c>
      <c r="H34" s="130">
        <v>43095</v>
      </c>
      <c r="I34" s="131"/>
      <c r="J34" s="131"/>
      <c r="K34" s="131"/>
      <c r="L34" s="131"/>
      <c r="M34" s="93"/>
      <c r="N34" s="131"/>
      <c r="O34" s="102" t="s">
        <v>545</v>
      </c>
      <c r="P34" s="103" t="s">
        <v>544</v>
      </c>
    </row>
    <row r="35" spans="1:16" ht="15" customHeight="1">
      <c r="A35" s="58" t="s">
        <v>29</v>
      </c>
      <c r="B35" s="54" t="s">
        <v>125</v>
      </c>
      <c r="C35" s="60">
        <f t="shared" si="1"/>
        <v>4</v>
      </c>
      <c r="D35" s="60"/>
      <c r="E35" s="60"/>
      <c r="F35" s="60"/>
      <c r="G35" s="70">
        <f t="shared" si="0"/>
        <v>4</v>
      </c>
      <c r="H35" s="61">
        <v>43073</v>
      </c>
      <c r="I35" s="61" t="s">
        <v>166</v>
      </c>
      <c r="J35" s="62" t="s">
        <v>167</v>
      </c>
      <c r="K35" s="62" t="s">
        <v>168</v>
      </c>
      <c r="L35" s="62" t="s">
        <v>169</v>
      </c>
      <c r="M35" s="93" t="s">
        <v>171</v>
      </c>
      <c r="N35" s="62"/>
      <c r="O35" s="103" t="s">
        <v>201</v>
      </c>
      <c r="P35" s="102" t="s">
        <v>208</v>
      </c>
    </row>
    <row r="36" spans="1:16" ht="15" customHeight="1">
      <c r="A36" s="58" t="s">
        <v>30</v>
      </c>
      <c r="B36" s="54" t="s">
        <v>125</v>
      </c>
      <c r="C36" s="60">
        <f t="shared" si="1"/>
        <v>4</v>
      </c>
      <c r="D36" s="60"/>
      <c r="E36" s="60"/>
      <c r="F36" s="60"/>
      <c r="G36" s="70">
        <f t="shared" si="0"/>
        <v>4</v>
      </c>
      <c r="H36" s="61">
        <v>43077</v>
      </c>
      <c r="I36" s="61" t="s">
        <v>166</v>
      </c>
      <c r="J36" s="62" t="s">
        <v>172</v>
      </c>
      <c r="K36" s="62" t="s">
        <v>173</v>
      </c>
      <c r="L36" s="62" t="s">
        <v>169</v>
      </c>
      <c r="M36" s="93" t="s">
        <v>171</v>
      </c>
      <c r="N36" s="62"/>
      <c r="O36" s="103" t="s">
        <v>202</v>
      </c>
      <c r="P36" s="102" t="s">
        <v>208</v>
      </c>
    </row>
    <row r="37" spans="1:16" s="13" customFormat="1" ht="15" customHeight="1">
      <c r="A37" s="138" t="s">
        <v>31</v>
      </c>
      <c r="B37" s="144"/>
      <c r="C37" s="139"/>
      <c r="D37" s="144"/>
      <c r="E37" s="145"/>
      <c r="F37" s="145"/>
      <c r="G37" s="146"/>
      <c r="H37" s="147"/>
      <c r="I37" s="145"/>
      <c r="J37" s="145"/>
      <c r="K37" s="145"/>
      <c r="L37" s="145"/>
      <c r="M37" s="145"/>
      <c r="N37" s="145"/>
      <c r="O37" s="149"/>
      <c r="P37" s="149"/>
    </row>
    <row r="38" spans="1:16" s="12" customFormat="1" ht="15" customHeight="1">
      <c r="A38" s="58" t="s">
        <v>32</v>
      </c>
      <c r="B38" s="54" t="s">
        <v>125</v>
      </c>
      <c r="C38" s="60">
        <f t="shared" si="1"/>
        <v>4</v>
      </c>
      <c r="D38" s="60"/>
      <c r="E38" s="60"/>
      <c r="F38" s="60"/>
      <c r="G38" s="70">
        <f t="shared" si="0"/>
        <v>4</v>
      </c>
      <c r="H38" s="61">
        <v>43087</v>
      </c>
      <c r="I38" s="61">
        <v>43088</v>
      </c>
      <c r="J38" s="62" t="s">
        <v>172</v>
      </c>
      <c r="K38" s="62" t="s">
        <v>173</v>
      </c>
      <c r="L38" s="62" t="s">
        <v>169</v>
      </c>
      <c r="M38" s="62" t="s">
        <v>171</v>
      </c>
      <c r="N38" s="62"/>
      <c r="O38" s="103" t="s">
        <v>209</v>
      </c>
      <c r="P38" s="103" t="s">
        <v>208</v>
      </c>
    </row>
    <row r="39" spans="1:16" s="12" customFormat="1" ht="15" customHeight="1">
      <c r="A39" s="58" t="s">
        <v>33</v>
      </c>
      <c r="B39" s="54" t="s">
        <v>125</v>
      </c>
      <c r="C39" s="60">
        <f t="shared" si="1"/>
        <v>4</v>
      </c>
      <c r="D39" s="60"/>
      <c r="E39" s="60"/>
      <c r="F39" s="60">
        <v>0.5</v>
      </c>
      <c r="G39" s="70">
        <f t="shared" si="0"/>
        <v>2</v>
      </c>
      <c r="H39" s="61">
        <v>43089</v>
      </c>
      <c r="I39" s="61" t="s">
        <v>166</v>
      </c>
      <c r="J39" s="62" t="s">
        <v>172</v>
      </c>
      <c r="K39" s="93" t="s">
        <v>204</v>
      </c>
      <c r="L39" s="62" t="s">
        <v>169</v>
      </c>
      <c r="M39" s="93" t="s">
        <v>171</v>
      </c>
      <c r="N39" s="132" t="s">
        <v>520</v>
      </c>
      <c r="O39" s="103" t="s">
        <v>210</v>
      </c>
      <c r="P39" s="102" t="s">
        <v>208</v>
      </c>
    </row>
    <row r="40" spans="1:16" s="64" customFormat="1" ht="15" customHeight="1">
      <c r="A40" s="58" t="s">
        <v>99</v>
      </c>
      <c r="B40" s="54" t="s">
        <v>125</v>
      </c>
      <c r="C40" s="60">
        <f t="shared" si="1"/>
        <v>4</v>
      </c>
      <c r="D40" s="60"/>
      <c r="E40" s="60"/>
      <c r="F40" s="60"/>
      <c r="G40" s="70">
        <f t="shared" si="0"/>
        <v>4</v>
      </c>
      <c r="H40" s="61">
        <v>43091</v>
      </c>
      <c r="I40" s="61">
        <v>43461</v>
      </c>
      <c r="J40" s="62" t="s">
        <v>167</v>
      </c>
      <c r="K40" s="62" t="s">
        <v>168</v>
      </c>
      <c r="L40" s="62" t="s">
        <v>169</v>
      </c>
      <c r="M40" s="62" t="s">
        <v>171</v>
      </c>
      <c r="N40" s="62"/>
      <c r="O40" s="101" t="s">
        <v>211</v>
      </c>
      <c r="P40" s="101" t="s">
        <v>212</v>
      </c>
    </row>
    <row r="41" spans="1:16" ht="15" customHeight="1">
      <c r="A41" s="58" t="s">
        <v>34</v>
      </c>
      <c r="B41" s="54" t="s">
        <v>125</v>
      </c>
      <c r="C41" s="60">
        <f t="shared" si="1"/>
        <v>4</v>
      </c>
      <c r="D41" s="60"/>
      <c r="E41" s="55"/>
      <c r="F41" s="60"/>
      <c r="G41" s="70">
        <f t="shared" si="0"/>
        <v>4</v>
      </c>
      <c r="H41" s="61">
        <v>43089</v>
      </c>
      <c r="I41" s="61">
        <v>43091</v>
      </c>
      <c r="J41" s="93" t="s">
        <v>169</v>
      </c>
      <c r="K41" s="93" t="s">
        <v>173</v>
      </c>
      <c r="L41" s="93" t="s">
        <v>169</v>
      </c>
      <c r="M41" s="93" t="s">
        <v>171</v>
      </c>
      <c r="N41" s="93"/>
      <c r="O41" s="103" t="s">
        <v>214</v>
      </c>
      <c r="P41" s="103" t="s">
        <v>213</v>
      </c>
    </row>
    <row r="42" spans="1:16" s="10" customFormat="1" ht="15" customHeight="1">
      <c r="A42" s="58" t="s">
        <v>35</v>
      </c>
      <c r="B42" s="54" t="s">
        <v>125</v>
      </c>
      <c r="C42" s="60">
        <f t="shared" si="1"/>
        <v>4</v>
      </c>
      <c r="D42" s="60"/>
      <c r="E42" s="55"/>
      <c r="F42" s="60"/>
      <c r="G42" s="70">
        <f t="shared" si="0"/>
        <v>4</v>
      </c>
      <c r="H42" s="61">
        <v>43087</v>
      </c>
      <c r="I42" s="56" t="s">
        <v>166</v>
      </c>
      <c r="J42" s="93" t="s">
        <v>169</v>
      </c>
      <c r="K42" s="93" t="s">
        <v>173</v>
      </c>
      <c r="L42" s="93" t="s">
        <v>169</v>
      </c>
      <c r="M42" s="93" t="s">
        <v>171</v>
      </c>
      <c r="N42" s="93"/>
      <c r="O42" s="103" t="s">
        <v>215</v>
      </c>
      <c r="P42" s="103" t="s">
        <v>208</v>
      </c>
    </row>
    <row r="43" spans="1:16" s="12" customFormat="1" ht="15" customHeight="1">
      <c r="A43" s="58" t="s">
        <v>36</v>
      </c>
      <c r="B43" s="54" t="s">
        <v>125</v>
      </c>
      <c r="C43" s="60">
        <f t="shared" si="1"/>
        <v>4</v>
      </c>
      <c r="D43" s="60"/>
      <c r="E43" s="71"/>
      <c r="F43" s="71"/>
      <c r="G43" s="70">
        <f t="shared" si="0"/>
        <v>4</v>
      </c>
      <c r="H43" s="61">
        <v>43084</v>
      </c>
      <c r="I43" s="56">
        <v>43084</v>
      </c>
      <c r="J43" s="93" t="s">
        <v>172</v>
      </c>
      <c r="K43" s="93" t="s">
        <v>173</v>
      </c>
      <c r="L43" s="93" t="s">
        <v>169</v>
      </c>
      <c r="M43" s="93" t="s">
        <v>171</v>
      </c>
      <c r="N43" s="93"/>
      <c r="O43" s="103" t="s">
        <v>216</v>
      </c>
      <c r="P43" s="103" t="s">
        <v>280</v>
      </c>
    </row>
    <row r="44" spans="1:16" s="52" customFormat="1" ht="15" customHeight="1">
      <c r="A44" s="58" t="s">
        <v>37</v>
      </c>
      <c r="B44" s="54" t="s">
        <v>125</v>
      </c>
      <c r="C44" s="60">
        <f t="shared" si="1"/>
        <v>4</v>
      </c>
      <c r="D44" s="60"/>
      <c r="E44" s="60"/>
      <c r="F44" s="60"/>
      <c r="G44" s="70">
        <f t="shared" si="0"/>
        <v>4</v>
      </c>
      <c r="H44" s="61">
        <v>43090</v>
      </c>
      <c r="I44" s="61">
        <v>43094</v>
      </c>
      <c r="J44" s="62" t="s">
        <v>172</v>
      </c>
      <c r="K44" s="62" t="s">
        <v>168</v>
      </c>
      <c r="L44" s="62" t="s">
        <v>169</v>
      </c>
      <c r="M44" s="62" t="s">
        <v>171</v>
      </c>
      <c r="N44" s="62"/>
      <c r="O44" s="101" t="s">
        <v>217</v>
      </c>
      <c r="P44" s="101" t="s">
        <v>281</v>
      </c>
    </row>
    <row r="45" spans="1:16" s="52" customFormat="1" ht="15" customHeight="1">
      <c r="A45" s="58" t="s">
        <v>100</v>
      </c>
      <c r="B45" s="54" t="s">
        <v>125</v>
      </c>
      <c r="C45" s="60">
        <f t="shared" si="1"/>
        <v>4</v>
      </c>
      <c r="D45" s="60"/>
      <c r="E45" s="60"/>
      <c r="F45" s="60"/>
      <c r="G45" s="70">
        <f t="shared" si="0"/>
        <v>4</v>
      </c>
      <c r="H45" s="61">
        <v>43095</v>
      </c>
      <c r="I45" s="61">
        <v>43096</v>
      </c>
      <c r="J45" s="62" t="s">
        <v>167</v>
      </c>
      <c r="K45" s="62" t="s">
        <v>168</v>
      </c>
      <c r="L45" s="62" t="s">
        <v>169</v>
      </c>
      <c r="M45" s="62" t="s">
        <v>171</v>
      </c>
      <c r="N45" s="62"/>
      <c r="O45" s="104" t="s">
        <v>218</v>
      </c>
      <c r="P45" s="101" t="s">
        <v>219</v>
      </c>
    </row>
    <row r="46" spans="1:16" s="13" customFormat="1" ht="15">
      <c r="A46" s="138" t="s">
        <v>38</v>
      </c>
      <c r="B46" s="144"/>
      <c r="C46" s="139"/>
      <c r="D46" s="144"/>
      <c r="E46" s="145"/>
      <c r="F46" s="145"/>
      <c r="G46" s="146"/>
      <c r="H46" s="147"/>
      <c r="I46" s="145"/>
      <c r="J46" s="145"/>
      <c r="K46" s="145"/>
      <c r="L46" s="145"/>
      <c r="M46" s="145"/>
      <c r="N46" s="145"/>
      <c r="O46" s="149"/>
      <c r="P46" s="149"/>
    </row>
    <row r="47" spans="1:16" s="12" customFormat="1" ht="15" customHeight="1">
      <c r="A47" s="58" t="s">
        <v>39</v>
      </c>
      <c r="B47" s="54" t="s">
        <v>125</v>
      </c>
      <c r="C47" s="60">
        <f t="shared" si="1"/>
        <v>4</v>
      </c>
      <c r="D47" s="60"/>
      <c r="E47" s="60">
        <v>0.5</v>
      </c>
      <c r="F47" s="60"/>
      <c r="G47" s="70">
        <f t="shared" si="0"/>
        <v>2</v>
      </c>
      <c r="H47" s="61">
        <v>43095</v>
      </c>
      <c r="I47" s="61" t="s">
        <v>166</v>
      </c>
      <c r="J47" s="62" t="s">
        <v>171</v>
      </c>
      <c r="K47" s="62" t="s">
        <v>171</v>
      </c>
      <c r="L47" s="62" t="s">
        <v>169</v>
      </c>
      <c r="M47" s="62" t="s">
        <v>171</v>
      </c>
      <c r="N47" s="62"/>
      <c r="O47" s="103" t="s">
        <v>220</v>
      </c>
      <c r="P47" s="103" t="s">
        <v>282</v>
      </c>
    </row>
    <row r="48" spans="1:16" s="12" customFormat="1" ht="13.5" customHeight="1">
      <c r="A48" s="58" t="s">
        <v>427</v>
      </c>
      <c r="B48" s="54" t="s">
        <v>125</v>
      </c>
      <c r="C48" s="60">
        <f t="shared" si="1"/>
        <v>4</v>
      </c>
      <c r="D48" s="60">
        <v>0.5</v>
      </c>
      <c r="E48" s="60"/>
      <c r="F48" s="60"/>
      <c r="G48" s="70">
        <f t="shared" si="0"/>
        <v>2</v>
      </c>
      <c r="H48" s="61">
        <v>43095</v>
      </c>
      <c r="I48" s="61">
        <v>43110</v>
      </c>
      <c r="J48" s="62" t="s">
        <v>169</v>
      </c>
      <c r="K48" s="62" t="s">
        <v>173</v>
      </c>
      <c r="L48" s="62" t="s">
        <v>169</v>
      </c>
      <c r="M48" s="62" t="s">
        <v>171</v>
      </c>
      <c r="N48" s="104" t="s">
        <v>428</v>
      </c>
      <c r="O48" s="103" t="s">
        <v>221</v>
      </c>
      <c r="P48" s="103" t="s">
        <v>208</v>
      </c>
    </row>
    <row r="49" spans="1:16" ht="15" customHeight="1">
      <c r="A49" s="58" t="s">
        <v>41</v>
      </c>
      <c r="B49" s="54" t="s">
        <v>125</v>
      </c>
      <c r="C49" s="60">
        <f t="shared" si="1"/>
        <v>4</v>
      </c>
      <c r="D49" s="60"/>
      <c r="E49" s="60"/>
      <c r="F49" s="60"/>
      <c r="G49" s="70">
        <f t="shared" si="0"/>
        <v>4</v>
      </c>
      <c r="H49" s="61">
        <v>43097</v>
      </c>
      <c r="I49" s="61" t="s">
        <v>166</v>
      </c>
      <c r="J49" s="62" t="s">
        <v>172</v>
      </c>
      <c r="K49" s="62" t="s">
        <v>168</v>
      </c>
      <c r="L49" s="62" t="s">
        <v>169</v>
      </c>
      <c r="M49" s="62" t="s">
        <v>171</v>
      </c>
      <c r="N49" s="62"/>
      <c r="O49" s="132" t="s">
        <v>223</v>
      </c>
      <c r="P49" s="103" t="s">
        <v>208</v>
      </c>
    </row>
    <row r="50" spans="1:16" ht="15" customHeight="1">
      <c r="A50" s="58" t="s">
        <v>42</v>
      </c>
      <c r="B50" s="54" t="s">
        <v>125</v>
      </c>
      <c r="C50" s="60">
        <f t="shared" si="1"/>
        <v>4</v>
      </c>
      <c r="D50" s="60">
        <v>0.5</v>
      </c>
      <c r="E50" s="60"/>
      <c r="F50" s="60"/>
      <c r="G50" s="70">
        <f t="shared" si="0"/>
        <v>2</v>
      </c>
      <c r="H50" s="61">
        <v>43094</v>
      </c>
      <c r="I50" s="61">
        <v>43094</v>
      </c>
      <c r="J50" s="62" t="s">
        <v>172</v>
      </c>
      <c r="K50" s="62" t="s">
        <v>173</v>
      </c>
      <c r="L50" s="62" t="s">
        <v>169</v>
      </c>
      <c r="M50" s="62" t="s">
        <v>171</v>
      </c>
      <c r="N50" s="104" t="s">
        <v>519</v>
      </c>
      <c r="O50" s="103" t="s">
        <v>222</v>
      </c>
      <c r="P50" s="103" t="s">
        <v>208</v>
      </c>
    </row>
    <row r="51" spans="1:16" s="12" customFormat="1" ht="15" customHeight="1">
      <c r="A51" s="58" t="s">
        <v>92</v>
      </c>
      <c r="B51" s="54" t="s">
        <v>125</v>
      </c>
      <c r="C51" s="60">
        <f t="shared" si="1"/>
        <v>4</v>
      </c>
      <c r="D51" s="60"/>
      <c r="E51" s="60"/>
      <c r="F51" s="60"/>
      <c r="G51" s="70">
        <f t="shared" si="0"/>
        <v>4</v>
      </c>
      <c r="H51" s="61">
        <v>43090</v>
      </c>
      <c r="I51" s="61">
        <v>43090</v>
      </c>
      <c r="J51" s="62" t="s">
        <v>172</v>
      </c>
      <c r="K51" s="62" t="s">
        <v>173</v>
      </c>
      <c r="L51" s="62" t="s">
        <v>169</v>
      </c>
      <c r="M51" s="62" t="s">
        <v>171</v>
      </c>
      <c r="N51" s="62"/>
      <c r="O51" s="103" t="s">
        <v>231</v>
      </c>
      <c r="P51" s="103" t="s">
        <v>208</v>
      </c>
    </row>
    <row r="52" spans="1:16" ht="15" customHeight="1">
      <c r="A52" s="58" t="s">
        <v>43</v>
      </c>
      <c r="B52" s="54" t="s">
        <v>125</v>
      </c>
      <c r="C52" s="60">
        <f t="shared" si="1"/>
        <v>4</v>
      </c>
      <c r="D52" s="60"/>
      <c r="E52" s="55"/>
      <c r="F52" s="60"/>
      <c r="G52" s="70">
        <f t="shared" si="0"/>
        <v>4</v>
      </c>
      <c r="H52" s="61">
        <v>43095</v>
      </c>
      <c r="I52" s="61" t="s">
        <v>166</v>
      </c>
      <c r="J52" s="62" t="s">
        <v>169</v>
      </c>
      <c r="K52" s="62" t="s">
        <v>168</v>
      </c>
      <c r="L52" s="62" t="s">
        <v>169</v>
      </c>
      <c r="M52" s="62" t="s">
        <v>171</v>
      </c>
      <c r="N52" s="104" t="s">
        <v>518</v>
      </c>
      <c r="O52" s="101" t="s">
        <v>224</v>
      </c>
      <c r="P52" s="101" t="s">
        <v>225</v>
      </c>
    </row>
    <row r="53" spans="1:16" s="13" customFormat="1" ht="15" customHeight="1">
      <c r="A53" s="58" t="s">
        <v>44</v>
      </c>
      <c r="B53" s="54" t="s">
        <v>125</v>
      </c>
      <c r="C53" s="60">
        <f t="shared" si="1"/>
        <v>4</v>
      </c>
      <c r="D53" s="60"/>
      <c r="E53" s="60"/>
      <c r="F53" s="60"/>
      <c r="G53" s="70">
        <f t="shared" si="0"/>
        <v>4</v>
      </c>
      <c r="H53" s="61">
        <v>43082</v>
      </c>
      <c r="I53" s="61" t="s">
        <v>166</v>
      </c>
      <c r="J53" s="62" t="s">
        <v>167</v>
      </c>
      <c r="K53" s="62" t="s">
        <v>173</v>
      </c>
      <c r="L53" s="62" t="s">
        <v>169</v>
      </c>
      <c r="M53" s="62" t="s">
        <v>171</v>
      </c>
      <c r="N53" s="62"/>
      <c r="O53" s="103" t="s">
        <v>227</v>
      </c>
      <c r="P53" s="103" t="s">
        <v>226</v>
      </c>
    </row>
    <row r="54" spans="1:16" s="13" customFormat="1" ht="15" customHeight="1">
      <c r="A54" s="138" t="s">
        <v>45</v>
      </c>
      <c r="B54" s="144"/>
      <c r="C54" s="139"/>
      <c r="D54" s="144"/>
      <c r="E54" s="145"/>
      <c r="F54" s="145"/>
      <c r="G54" s="146"/>
      <c r="H54" s="147"/>
      <c r="I54" s="145"/>
      <c r="J54" s="145"/>
      <c r="K54" s="145"/>
      <c r="L54" s="145"/>
      <c r="M54" s="145"/>
      <c r="N54" s="145"/>
      <c r="O54" s="149"/>
      <c r="P54" s="149"/>
    </row>
    <row r="55" spans="1:16" s="12" customFormat="1" ht="15" customHeight="1">
      <c r="A55" s="58" t="s">
        <v>46</v>
      </c>
      <c r="B55" s="54" t="s">
        <v>125</v>
      </c>
      <c r="C55" s="60">
        <f t="shared" si="1"/>
        <v>4</v>
      </c>
      <c r="D55" s="60"/>
      <c r="E55" s="60"/>
      <c r="F55" s="60"/>
      <c r="G55" s="70">
        <f t="shared" si="0"/>
        <v>4</v>
      </c>
      <c r="H55" s="61">
        <v>43069</v>
      </c>
      <c r="I55" s="61">
        <v>43069</v>
      </c>
      <c r="J55" s="62" t="s">
        <v>172</v>
      </c>
      <c r="K55" s="62" t="s">
        <v>168</v>
      </c>
      <c r="L55" s="62" t="s">
        <v>169</v>
      </c>
      <c r="M55" s="62" t="s">
        <v>171</v>
      </c>
      <c r="N55" s="62"/>
      <c r="O55" s="103" t="s">
        <v>228</v>
      </c>
      <c r="P55" s="103" t="s">
        <v>229</v>
      </c>
    </row>
    <row r="56" spans="1:16" s="12" customFormat="1" ht="15" customHeight="1">
      <c r="A56" s="58" t="s">
        <v>47</v>
      </c>
      <c r="B56" s="54" t="s">
        <v>126</v>
      </c>
      <c r="C56" s="60">
        <f t="shared" si="1"/>
        <v>0</v>
      </c>
      <c r="D56" s="60"/>
      <c r="E56" s="60"/>
      <c r="F56" s="60"/>
      <c r="G56" s="70">
        <f t="shared" si="0"/>
        <v>0</v>
      </c>
      <c r="H56" s="61">
        <v>43070</v>
      </c>
      <c r="I56" s="61"/>
      <c r="J56" s="62"/>
      <c r="K56" s="62"/>
      <c r="L56" s="62"/>
      <c r="M56" s="62"/>
      <c r="N56" s="62"/>
      <c r="O56" s="103" t="s">
        <v>230</v>
      </c>
      <c r="P56" s="103" t="s">
        <v>208</v>
      </c>
    </row>
    <row r="57" spans="1:16" s="12" customFormat="1" ht="15" customHeight="1">
      <c r="A57" s="58" t="s">
        <v>48</v>
      </c>
      <c r="B57" s="54" t="s">
        <v>125</v>
      </c>
      <c r="C57" s="60">
        <f t="shared" si="1"/>
        <v>4</v>
      </c>
      <c r="D57" s="60"/>
      <c r="E57" s="60"/>
      <c r="F57" s="60"/>
      <c r="G57" s="70">
        <f t="shared" si="0"/>
        <v>4</v>
      </c>
      <c r="H57" s="61">
        <v>43094</v>
      </c>
      <c r="I57" s="61" t="s">
        <v>166</v>
      </c>
      <c r="J57" s="62" t="s">
        <v>172</v>
      </c>
      <c r="K57" s="62" t="s">
        <v>173</v>
      </c>
      <c r="L57" s="62" t="s">
        <v>169</v>
      </c>
      <c r="M57" s="62" t="s">
        <v>171</v>
      </c>
      <c r="N57" s="62"/>
      <c r="O57" s="103" t="s">
        <v>232</v>
      </c>
      <c r="P57" s="103" t="s">
        <v>208</v>
      </c>
    </row>
    <row r="58" spans="1:16" s="12" customFormat="1" ht="15" customHeight="1">
      <c r="A58" s="58" t="s">
        <v>49</v>
      </c>
      <c r="B58" s="54" t="s">
        <v>125</v>
      </c>
      <c r="C58" s="60">
        <f t="shared" si="1"/>
        <v>4</v>
      </c>
      <c r="D58" s="60"/>
      <c r="E58" s="60">
        <v>0.5</v>
      </c>
      <c r="F58" s="55"/>
      <c r="G58" s="70">
        <f t="shared" si="0"/>
        <v>2</v>
      </c>
      <c r="H58" s="61">
        <v>43069</v>
      </c>
      <c r="I58" s="61" t="s">
        <v>166</v>
      </c>
      <c r="J58" s="62" t="s">
        <v>172</v>
      </c>
      <c r="K58" s="62" t="s">
        <v>171</v>
      </c>
      <c r="L58" s="62" t="s">
        <v>169</v>
      </c>
      <c r="M58" s="62" t="s">
        <v>171</v>
      </c>
      <c r="N58" s="104" t="s">
        <v>422</v>
      </c>
      <c r="O58" s="101" t="s">
        <v>233</v>
      </c>
      <c r="P58" s="103" t="s">
        <v>208</v>
      </c>
    </row>
    <row r="59" spans="1:16" ht="15" customHeight="1">
      <c r="A59" s="58" t="s">
        <v>50</v>
      </c>
      <c r="B59" s="94" t="s">
        <v>125</v>
      </c>
      <c r="C59" s="60">
        <f t="shared" si="1"/>
        <v>4</v>
      </c>
      <c r="D59" s="60"/>
      <c r="E59" s="60">
        <v>0.5</v>
      </c>
      <c r="F59" s="60"/>
      <c r="G59" s="70">
        <f t="shared" si="0"/>
        <v>2</v>
      </c>
      <c r="H59" s="61">
        <v>43095</v>
      </c>
      <c r="I59" s="61" t="s">
        <v>166</v>
      </c>
      <c r="J59" s="62" t="s">
        <v>167</v>
      </c>
      <c r="K59" s="62" t="s">
        <v>173</v>
      </c>
      <c r="L59" s="62" t="s">
        <v>169</v>
      </c>
      <c r="M59" s="62" t="s">
        <v>171</v>
      </c>
      <c r="N59" s="104" t="s">
        <v>513</v>
      </c>
      <c r="O59" s="103" t="s">
        <v>234</v>
      </c>
      <c r="P59" s="103" t="s">
        <v>208</v>
      </c>
    </row>
    <row r="60" spans="1:16" s="12" customFormat="1" ht="15" customHeight="1">
      <c r="A60" s="58" t="s">
        <v>51</v>
      </c>
      <c r="B60" s="54" t="s">
        <v>125</v>
      </c>
      <c r="C60" s="60">
        <f t="shared" si="1"/>
        <v>4</v>
      </c>
      <c r="D60" s="60"/>
      <c r="E60" s="60"/>
      <c r="F60" s="60"/>
      <c r="G60" s="70">
        <f t="shared" si="0"/>
        <v>4</v>
      </c>
      <c r="H60" s="61">
        <v>43070</v>
      </c>
      <c r="I60" s="61">
        <v>43073</v>
      </c>
      <c r="J60" s="62" t="s">
        <v>167</v>
      </c>
      <c r="K60" s="62" t="s">
        <v>173</v>
      </c>
      <c r="L60" s="62" t="s">
        <v>169</v>
      </c>
      <c r="M60" s="62" t="s">
        <v>171</v>
      </c>
      <c r="N60" s="62"/>
      <c r="O60" s="103" t="s">
        <v>235</v>
      </c>
      <c r="P60" s="103" t="s">
        <v>208</v>
      </c>
    </row>
    <row r="61" spans="1:16" s="12" customFormat="1" ht="14.25" customHeight="1">
      <c r="A61" s="58" t="s">
        <v>52</v>
      </c>
      <c r="B61" s="54" t="s">
        <v>125</v>
      </c>
      <c r="C61" s="60">
        <f t="shared" si="1"/>
        <v>4</v>
      </c>
      <c r="D61" s="60"/>
      <c r="E61" s="60">
        <v>0.5</v>
      </c>
      <c r="F61" s="60"/>
      <c r="G61" s="70">
        <f t="shared" si="0"/>
        <v>2</v>
      </c>
      <c r="H61" s="61">
        <v>43076</v>
      </c>
      <c r="I61" s="61" t="s">
        <v>166</v>
      </c>
      <c r="J61" s="62" t="s">
        <v>172</v>
      </c>
      <c r="K61" s="62" t="s">
        <v>171</v>
      </c>
      <c r="L61" s="62" t="s">
        <v>169</v>
      </c>
      <c r="M61" s="62" t="s">
        <v>171</v>
      </c>
      <c r="N61" s="62"/>
      <c r="O61" s="102" t="s">
        <v>237</v>
      </c>
      <c r="P61" s="103" t="s">
        <v>236</v>
      </c>
    </row>
    <row r="62" spans="1:16" s="12" customFormat="1" ht="15" customHeight="1">
      <c r="A62" s="59" t="s">
        <v>53</v>
      </c>
      <c r="B62" s="94" t="s">
        <v>126</v>
      </c>
      <c r="C62" s="60">
        <f t="shared" si="1"/>
        <v>0</v>
      </c>
      <c r="D62" s="60"/>
      <c r="E62" s="60"/>
      <c r="F62" s="60"/>
      <c r="G62" s="70">
        <f t="shared" si="0"/>
        <v>0</v>
      </c>
      <c r="H62" s="61">
        <v>43075</v>
      </c>
      <c r="I62" s="106" t="s">
        <v>423</v>
      </c>
      <c r="J62" s="61"/>
      <c r="K62" s="61"/>
      <c r="L62" s="61"/>
      <c r="M62" s="61"/>
      <c r="N62" s="104" t="s">
        <v>514</v>
      </c>
      <c r="O62" s="101" t="s">
        <v>238</v>
      </c>
      <c r="P62" s="103" t="s">
        <v>208</v>
      </c>
    </row>
    <row r="63" spans="1:16" s="12" customFormat="1" ht="15" customHeight="1">
      <c r="A63" s="58" t="s">
        <v>54</v>
      </c>
      <c r="B63" s="54" t="s">
        <v>125</v>
      </c>
      <c r="C63" s="60">
        <f t="shared" si="1"/>
        <v>4</v>
      </c>
      <c r="D63" s="60"/>
      <c r="E63" s="60"/>
      <c r="F63" s="60"/>
      <c r="G63" s="70">
        <f t="shared" si="0"/>
        <v>4</v>
      </c>
      <c r="H63" s="61">
        <v>43091</v>
      </c>
      <c r="I63" s="61" t="s">
        <v>166</v>
      </c>
      <c r="J63" s="62" t="s">
        <v>172</v>
      </c>
      <c r="K63" s="62" t="s">
        <v>173</v>
      </c>
      <c r="L63" s="62" t="s">
        <v>169</v>
      </c>
      <c r="M63" s="62" t="s">
        <v>171</v>
      </c>
      <c r="N63" s="93"/>
      <c r="O63" s="103" t="s">
        <v>239</v>
      </c>
      <c r="P63" s="103" t="s">
        <v>240</v>
      </c>
    </row>
    <row r="64" spans="1:16" s="12" customFormat="1" ht="15" customHeight="1">
      <c r="A64" s="58" t="s">
        <v>55</v>
      </c>
      <c r="B64" s="54" t="s">
        <v>125</v>
      </c>
      <c r="C64" s="60">
        <f t="shared" si="1"/>
        <v>4</v>
      </c>
      <c r="D64" s="60"/>
      <c r="E64" s="60"/>
      <c r="F64" s="60"/>
      <c r="G64" s="70">
        <f t="shared" si="0"/>
        <v>4</v>
      </c>
      <c r="H64" s="61">
        <v>43090</v>
      </c>
      <c r="I64" s="61">
        <v>43091</v>
      </c>
      <c r="J64" s="62" t="s">
        <v>172</v>
      </c>
      <c r="K64" s="62" t="s">
        <v>173</v>
      </c>
      <c r="L64" s="62" t="s">
        <v>169</v>
      </c>
      <c r="M64" s="62" t="s">
        <v>171</v>
      </c>
      <c r="N64" s="62"/>
      <c r="O64" s="103" t="s">
        <v>241</v>
      </c>
      <c r="P64" s="103" t="s">
        <v>293</v>
      </c>
    </row>
    <row r="65" spans="1:16" ht="15" customHeight="1">
      <c r="A65" s="58" t="s">
        <v>56</v>
      </c>
      <c r="B65" s="54" t="s">
        <v>125</v>
      </c>
      <c r="C65" s="60">
        <f t="shared" si="1"/>
        <v>4</v>
      </c>
      <c r="D65" s="60"/>
      <c r="E65" s="60"/>
      <c r="F65" s="60"/>
      <c r="G65" s="70">
        <f t="shared" si="0"/>
        <v>4</v>
      </c>
      <c r="H65" s="61">
        <v>43089</v>
      </c>
      <c r="I65" s="61" t="s">
        <v>166</v>
      </c>
      <c r="J65" s="62" t="s">
        <v>172</v>
      </c>
      <c r="K65" s="62" t="s">
        <v>168</v>
      </c>
      <c r="L65" s="62" t="s">
        <v>169</v>
      </c>
      <c r="M65" s="62" t="s">
        <v>171</v>
      </c>
      <c r="N65" s="62"/>
      <c r="O65" s="103" t="s">
        <v>242</v>
      </c>
      <c r="P65" s="103" t="s">
        <v>208</v>
      </c>
    </row>
    <row r="66" spans="1:16" s="12" customFormat="1" ht="15" customHeight="1">
      <c r="A66" s="58" t="s">
        <v>57</v>
      </c>
      <c r="B66" s="54" t="s">
        <v>125</v>
      </c>
      <c r="C66" s="60">
        <f t="shared" si="1"/>
        <v>4</v>
      </c>
      <c r="D66" s="60"/>
      <c r="E66" s="60">
        <v>0.5</v>
      </c>
      <c r="F66" s="60"/>
      <c r="G66" s="70">
        <f>C66*(1-D66)*(1-E66)*(1-F66)</f>
        <v>2</v>
      </c>
      <c r="H66" s="61">
        <v>43075</v>
      </c>
      <c r="I66" s="61" t="s">
        <v>166</v>
      </c>
      <c r="J66" s="62" t="s">
        <v>167</v>
      </c>
      <c r="K66" s="62" t="s">
        <v>171</v>
      </c>
      <c r="L66" s="62" t="s">
        <v>169</v>
      </c>
      <c r="M66" s="62" t="s">
        <v>171</v>
      </c>
      <c r="N66" s="62"/>
      <c r="O66" s="103" t="s">
        <v>243</v>
      </c>
      <c r="P66" s="103" t="s">
        <v>294</v>
      </c>
    </row>
    <row r="67" spans="1:16" s="52" customFormat="1" ht="15" customHeight="1">
      <c r="A67" s="58" t="s">
        <v>58</v>
      </c>
      <c r="B67" s="54" t="s">
        <v>125</v>
      </c>
      <c r="C67" s="60">
        <f t="shared" si="1"/>
        <v>4</v>
      </c>
      <c r="D67" s="60"/>
      <c r="E67" s="60"/>
      <c r="F67" s="60"/>
      <c r="G67" s="70">
        <f t="shared" si="0"/>
        <v>4</v>
      </c>
      <c r="H67" s="61">
        <v>43067</v>
      </c>
      <c r="I67" s="61" t="s">
        <v>166</v>
      </c>
      <c r="J67" s="62" t="s">
        <v>172</v>
      </c>
      <c r="K67" s="62" t="s">
        <v>173</v>
      </c>
      <c r="L67" s="62" t="s">
        <v>169</v>
      </c>
      <c r="M67" s="62" t="s">
        <v>171</v>
      </c>
      <c r="N67" s="62"/>
      <c r="O67" s="103" t="s">
        <v>244</v>
      </c>
      <c r="P67" s="103" t="s">
        <v>245</v>
      </c>
    </row>
    <row r="68" spans="1:16" ht="15" customHeight="1">
      <c r="A68" s="58" t="s">
        <v>59</v>
      </c>
      <c r="B68" s="54" t="s">
        <v>125</v>
      </c>
      <c r="C68" s="60">
        <f t="shared" si="1"/>
        <v>4</v>
      </c>
      <c r="D68" s="60"/>
      <c r="E68" s="60"/>
      <c r="F68" s="60"/>
      <c r="G68" s="70">
        <f t="shared" si="0"/>
        <v>4</v>
      </c>
      <c r="H68" s="61">
        <v>43066</v>
      </c>
      <c r="I68" s="61" t="s">
        <v>166</v>
      </c>
      <c r="J68" s="62" t="s">
        <v>172</v>
      </c>
      <c r="K68" s="62" t="s">
        <v>173</v>
      </c>
      <c r="L68" s="62" t="s">
        <v>169</v>
      </c>
      <c r="M68" s="62" t="s">
        <v>171</v>
      </c>
      <c r="N68" s="62"/>
      <c r="O68" s="103" t="s">
        <v>246</v>
      </c>
      <c r="P68" s="103" t="s">
        <v>247</v>
      </c>
    </row>
    <row r="69" spans="1:16" s="13" customFormat="1" ht="15" customHeight="1">
      <c r="A69" s="138" t="s">
        <v>60</v>
      </c>
      <c r="B69" s="144"/>
      <c r="C69" s="139"/>
      <c r="D69" s="144"/>
      <c r="E69" s="145"/>
      <c r="F69" s="145"/>
      <c r="G69" s="146"/>
      <c r="H69" s="147"/>
      <c r="I69" s="145"/>
      <c r="J69" s="145"/>
      <c r="K69" s="145"/>
      <c r="L69" s="145"/>
      <c r="M69" s="145"/>
      <c r="N69" s="145"/>
      <c r="O69" s="149"/>
      <c r="P69" s="149"/>
    </row>
    <row r="70" spans="1:16" s="12" customFormat="1" ht="15" customHeight="1">
      <c r="A70" s="58" t="s">
        <v>61</v>
      </c>
      <c r="B70" s="54" t="s">
        <v>125</v>
      </c>
      <c r="C70" s="60">
        <f t="shared" si="1"/>
        <v>4</v>
      </c>
      <c r="D70" s="60"/>
      <c r="E70" s="60"/>
      <c r="F70" s="60"/>
      <c r="G70" s="70">
        <f t="shared" si="0"/>
        <v>4</v>
      </c>
      <c r="H70" s="61">
        <v>43095</v>
      </c>
      <c r="I70" s="61" t="s">
        <v>166</v>
      </c>
      <c r="J70" s="62" t="s">
        <v>172</v>
      </c>
      <c r="K70" s="62" t="s">
        <v>173</v>
      </c>
      <c r="L70" s="62" t="s">
        <v>169</v>
      </c>
      <c r="M70" s="62" t="s">
        <v>171</v>
      </c>
      <c r="N70" s="62"/>
      <c r="O70" s="101" t="s">
        <v>248</v>
      </c>
      <c r="P70" s="103" t="s">
        <v>208</v>
      </c>
    </row>
    <row r="71" spans="1:16" ht="15" customHeight="1">
      <c r="A71" s="58" t="s">
        <v>62</v>
      </c>
      <c r="B71" s="54" t="s">
        <v>125</v>
      </c>
      <c r="C71" s="60">
        <f t="shared" si="1"/>
        <v>4</v>
      </c>
      <c r="D71" s="60"/>
      <c r="E71" s="60"/>
      <c r="F71" s="60"/>
      <c r="G71" s="70">
        <f t="shared" si="0"/>
        <v>4</v>
      </c>
      <c r="H71" s="61">
        <v>43076</v>
      </c>
      <c r="I71" s="61">
        <v>43084</v>
      </c>
      <c r="J71" s="62" t="s">
        <v>172</v>
      </c>
      <c r="K71" s="62" t="s">
        <v>173</v>
      </c>
      <c r="L71" s="62" t="s">
        <v>169</v>
      </c>
      <c r="M71" s="62" t="s">
        <v>171</v>
      </c>
      <c r="N71" s="62"/>
      <c r="O71" s="101" t="s">
        <v>249</v>
      </c>
      <c r="P71" s="101" t="s">
        <v>250</v>
      </c>
    </row>
    <row r="72" spans="1:16" ht="15" customHeight="1">
      <c r="A72" s="58" t="s">
        <v>63</v>
      </c>
      <c r="B72" s="54" t="s">
        <v>125</v>
      </c>
      <c r="C72" s="60">
        <f aca="true" t="shared" si="2" ref="C72:C98">IF(B72="Да, размещен ",4,0)</f>
        <v>4</v>
      </c>
      <c r="D72" s="60"/>
      <c r="E72" s="60"/>
      <c r="F72" s="60"/>
      <c r="G72" s="70">
        <f>C72*(1-D72)*(1-E72)*(1-F72)</f>
        <v>4</v>
      </c>
      <c r="H72" s="61">
        <v>43075</v>
      </c>
      <c r="I72" s="61">
        <v>43077</v>
      </c>
      <c r="J72" s="62" t="s">
        <v>167</v>
      </c>
      <c r="K72" s="62" t="s">
        <v>168</v>
      </c>
      <c r="L72" s="62" t="s">
        <v>169</v>
      </c>
      <c r="M72" s="62" t="s">
        <v>171</v>
      </c>
      <c r="N72" s="62"/>
      <c r="O72" s="101" t="s">
        <v>251</v>
      </c>
      <c r="P72" s="103" t="s">
        <v>208</v>
      </c>
    </row>
    <row r="73" spans="1:16" s="12" customFormat="1" ht="15" customHeight="1">
      <c r="A73" s="58" t="s">
        <v>64</v>
      </c>
      <c r="B73" s="54" t="s">
        <v>125</v>
      </c>
      <c r="C73" s="60">
        <f t="shared" si="2"/>
        <v>4</v>
      </c>
      <c r="D73" s="60"/>
      <c r="E73" s="60"/>
      <c r="F73" s="60"/>
      <c r="G73" s="70">
        <f>C73*(1-D73)*(1-E73)*(1-F73)</f>
        <v>4</v>
      </c>
      <c r="H73" s="61">
        <v>43095</v>
      </c>
      <c r="I73" s="61" t="s">
        <v>166</v>
      </c>
      <c r="J73" s="62" t="s">
        <v>172</v>
      </c>
      <c r="K73" s="62" t="s">
        <v>173</v>
      </c>
      <c r="L73" s="62" t="s">
        <v>169</v>
      </c>
      <c r="M73" s="62" t="s">
        <v>171</v>
      </c>
      <c r="N73" s="62"/>
      <c r="O73" s="101" t="s">
        <v>252</v>
      </c>
      <c r="P73" s="103" t="s">
        <v>253</v>
      </c>
    </row>
    <row r="74" spans="1:16" s="12" customFormat="1" ht="15" customHeight="1">
      <c r="A74" s="58" t="s">
        <v>65</v>
      </c>
      <c r="B74" s="54" t="s">
        <v>125</v>
      </c>
      <c r="C74" s="60">
        <f t="shared" si="2"/>
        <v>4</v>
      </c>
      <c r="D74" s="60"/>
      <c r="E74" s="60"/>
      <c r="F74" s="60"/>
      <c r="G74" s="70">
        <f>C74*(1-D74)*(1-E74)*(1-F74)</f>
        <v>4</v>
      </c>
      <c r="H74" s="61">
        <v>43056</v>
      </c>
      <c r="I74" s="61" t="s">
        <v>166</v>
      </c>
      <c r="J74" s="62" t="s">
        <v>172</v>
      </c>
      <c r="K74" s="62" t="s">
        <v>168</v>
      </c>
      <c r="L74" s="62" t="s">
        <v>169</v>
      </c>
      <c r="M74" s="62" t="s">
        <v>171</v>
      </c>
      <c r="N74" s="62"/>
      <c r="O74" s="101" t="s">
        <v>254</v>
      </c>
      <c r="P74" s="103" t="s">
        <v>208</v>
      </c>
    </row>
    <row r="75" spans="1:16" s="12" customFormat="1" ht="15" customHeight="1">
      <c r="A75" s="58" t="s">
        <v>66</v>
      </c>
      <c r="B75" s="54" t="s">
        <v>125</v>
      </c>
      <c r="C75" s="60">
        <f t="shared" si="2"/>
        <v>4</v>
      </c>
      <c r="D75" s="60"/>
      <c r="E75" s="60"/>
      <c r="F75" s="60"/>
      <c r="G75" s="70">
        <f>C75*(1-D75)*(1-E75)*(1-F75)</f>
        <v>4</v>
      </c>
      <c r="H75" s="61">
        <v>43055</v>
      </c>
      <c r="I75" s="61">
        <v>43056</v>
      </c>
      <c r="J75" s="62" t="s">
        <v>167</v>
      </c>
      <c r="K75" s="62" t="s">
        <v>168</v>
      </c>
      <c r="L75" s="62" t="s">
        <v>169</v>
      </c>
      <c r="M75" s="62" t="s">
        <v>171</v>
      </c>
      <c r="N75" s="62"/>
      <c r="O75" s="101" t="s">
        <v>255</v>
      </c>
      <c r="P75" s="101" t="s">
        <v>285</v>
      </c>
    </row>
    <row r="76" spans="1:16" s="13" customFormat="1" ht="15" customHeight="1">
      <c r="A76" s="138" t="s">
        <v>67</v>
      </c>
      <c r="B76" s="144"/>
      <c r="C76" s="139"/>
      <c r="D76" s="144"/>
      <c r="E76" s="145"/>
      <c r="F76" s="145"/>
      <c r="G76" s="146"/>
      <c r="H76" s="147"/>
      <c r="I76" s="145"/>
      <c r="J76" s="145"/>
      <c r="K76" s="145"/>
      <c r="L76" s="145"/>
      <c r="M76" s="145"/>
      <c r="N76" s="148"/>
      <c r="O76" s="149"/>
      <c r="P76" s="149"/>
    </row>
    <row r="77" spans="1:16" s="12" customFormat="1" ht="15" customHeight="1">
      <c r="A77" s="58" t="s">
        <v>68</v>
      </c>
      <c r="B77" s="54" t="s">
        <v>125</v>
      </c>
      <c r="C77" s="60">
        <f t="shared" si="2"/>
        <v>4</v>
      </c>
      <c r="D77" s="60"/>
      <c r="E77" s="60"/>
      <c r="F77" s="60"/>
      <c r="G77" s="70">
        <f aca="true" t="shared" si="3" ref="G77:G86">C77*(1-D77)*(1-E77)*(1-F77)</f>
        <v>4</v>
      </c>
      <c r="H77" s="61">
        <v>43087</v>
      </c>
      <c r="I77" s="61" t="s">
        <v>166</v>
      </c>
      <c r="J77" s="62" t="s">
        <v>167</v>
      </c>
      <c r="K77" s="62" t="s">
        <v>173</v>
      </c>
      <c r="L77" s="62" t="s">
        <v>169</v>
      </c>
      <c r="M77" s="62" t="s">
        <v>171</v>
      </c>
      <c r="N77" s="62"/>
      <c r="O77" s="101" t="s">
        <v>256</v>
      </c>
      <c r="P77" s="101" t="s">
        <v>286</v>
      </c>
    </row>
    <row r="78" spans="1:16" s="12" customFormat="1" ht="15" customHeight="1">
      <c r="A78" s="58" t="s">
        <v>70</v>
      </c>
      <c r="B78" s="54" t="s">
        <v>125</v>
      </c>
      <c r="C78" s="60">
        <f t="shared" si="2"/>
        <v>4</v>
      </c>
      <c r="D78" s="60"/>
      <c r="E78" s="60"/>
      <c r="F78" s="60"/>
      <c r="G78" s="70">
        <f t="shared" si="3"/>
        <v>4</v>
      </c>
      <c r="H78" s="61">
        <v>43073</v>
      </c>
      <c r="I78" s="61" t="s">
        <v>166</v>
      </c>
      <c r="J78" s="62" t="s">
        <v>167</v>
      </c>
      <c r="K78" s="62" t="s">
        <v>168</v>
      </c>
      <c r="L78" s="62" t="s">
        <v>169</v>
      </c>
      <c r="M78" s="62" t="s">
        <v>171</v>
      </c>
      <c r="N78" s="62"/>
      <c r="O78" s="101" t="s">
        <v>424</v>
      </c>
      <c r="P78" s="103" t="s">
        <v>208</v>
      </c>
    </row>
    <row r="79" spans="1:16" s="12" customFormat="1" ht="15" customHeight="1">
      <c r="A79" s="58" t="s">
        <v>71</v>
      </c>
      <c r="B79" s="54" t="s">
        <v>125</v>
      </c>
      <c r="C79" s="60">
        <f t="shared" si="2"/>
        <v>4</v>
      </c>
      <c r="D79" s="60"/>
      <c r="E79" s="60"/>
      <c r="F79" s="60"/>
      <c r="G79" s="70">
        <f t="shared" si="3"/>
        <v>4</v>
      </c>
      <c r="H79" s="61">
        <v>43089</v>
      </c>
      <c r="I79" s="61" t="s">
        <v>166</v>
      </c>
      <c r="J79" s="62" t="s">
        <v>172</v>
      </c>
      <c r="K79" s="62" t="s">
        <v>173</v>
      </c>
      <c r="L79" s="62" t="s">
        <v>169</v>
      </c>
      <c r="M79" s="62" t="s">
        <v>171</v>
      </c>
      <c r="N79" s="62"/>
      <c r="O79" s="101" t="s">
        <v>258</v>
      </c>
      <c r="P79" s="103" t="s">
        <v>208</v>
      </c>
    </row>
    <row r="80" spans="1:16" ht="15" customHeight="1">
      <c r="A80" s="58" t="s">
        <v>72</v>
      </c>
      <c r="B80" s="54" t="s">
        <v>125</v>
      </c>
      <c r="C80" s="60">
        <f t="shared" si="2"/>
        <v>4</v>
      </c>
      <c r="D80" s="60"/>
      <c r="E80" s="60"/>
      <c r="F80" s="60"/>
      <c r="G80" s="70">
        <f t="shared" si="3"/>
        <v>4</v>
      </c>
      <c r="H80" s="61">
        <v>43074</v>
      </c>
      <c r="I80" s="61" t="s">
        <v>166</v>
      </c>
      <c r="J80" s="62" t="s">
        <v>172</v>
      </c>
      <c r="K80" s="62" t="s">
        <v>168</v>
      </c>
      <c r="L80" s="62" t="s">
        <v>169</v>
      </c>
      <c r="M80" s="62" t="s">
        <v>171</v>
      </c>
      <c r="N80" s="62"/>
      <c r="O80" s="101" t="s">
        <v>259</v>
      </c>
      <c r="P80" s="103" t="s">
        <v>208</v>
      </c>
    </row>
    <row r="81" spans="1:16" ht="15" customHeight="1">
      <c r="A81" s="58" t="s">
        <v>74</v>
      </c>
      <c r="B81" s="54" t="s">
        <v>125</v>
      </c>
      <c r="C81" s="60">
        <f t="shared" si="2"/>
        <v>4</v>
      </c>
      <c r="D81" s="60"/>
      <c r="E81" s="60"/>
      <c r="F81" s="60"/>
      <c r="G81" s="70">
        <f t="shared" si="3"/>
        <v>4</v>
      </c>
      <c r="H81" s="61">
        <v>43087</v>
      </c>
      <c r="I81" s="61">
        <v>43087</v>
      </c>
      <c r="J81" s="62" t="s">
        <v>167</v>
      </c>
      <c r="K81" s="62" t="s">
        <v>168</v>
      </c>
      <c r="L81" s="62" t="s">
        <v>169</v>
      </c>
      <c r="M81" s="62" t="s">
        <v>171</v>
      </c>
      <c r="N81" s="62"/>
      <c r="O81" s="101" t="s">
        <v>260</v>
      </c>
      <c r="P81" s="103" t="s">
        <v>261</v>
      </c>
    </row>
    <row r="82" spans="1:16" s="10" customFormat="1" ht="15" customHeight="1">
      <c r="A82" s="58" t="s">
        <v>75</v>
      </c>
      <c r="B82" s="54" t="s">
        <v>125</v>
      </c>
      <c r="C82" s="60">
        <f t="shared" si="2"/>
        <v>4</v>
      </c>
      <c r="D82" s="60"/>
      <c r="E82" s="60"/>
      <c r="F82" s="60"/>
      <c r="G82" s="70">
        <f t="shared" si="3"/>
        <v>4</v>
      </c>
      <c r="H82" s="61">
        <v>43087</v>
      </c>
      <c r="I82" s="61" t="s">
        <v>166</v>
      </c>
      <c r="J82" s="62" t="s">
        <v>172</v>
      </c>
      <c r="K82" s="62" t="s">
        <v>173</v>
      </c>
      <c r="L82" s="62" t="s">
        <v>169</v>
      </c>
      <c r="M82" s="62" t="s">
        <v>171</v>
      </c>
      <c r="N82" s="62"/>
      <c r="O82" s="101" t="s">
        <v>262</v>
      </c>
      <c r="P82" s="101" t="s">
        <v>263</v>
      </c>
    </row>
    <row r="83" spans="1:16" s="12" customFormat="1" ht="15" customHeight="1">
      <c r="A83" s="58" t="s">
        <v>76</v>
      </c>
      <c r="B83" s="54" t="s">
        <v>125</v>
      </c>
      <c r="C83" s="60">
        <f t="shared" si="2"/>
        <v>4</v>
      </c>
      <c r="D83" s="60"/>
      <c r="E83" s="60">
        <v>0.5</v>
      </c>
      <c r="F83" s="60"/>
      <c r="G83" s="70">
        <f t="shared" si="3"/>
        <v>2</v>
      </c>
      <c r="H83" s="61">
        <v>43080</v>
      </c>
      <c r="I83" s="61">
        <v>43081</v>
      </c>
      <c r="J83" s="62" t="s">
        <v>172</v>
      </c>
      <c r="K83" s="62" t="s">
        <v>171</v>
      </c>
      <c r="L83" s="62" t="s">
        <v>169</v>
      </c>
      <c r="M83" s="62" t="s">
        <v>171</v>
      </c>
      <c r="N83" s="104" t="s">
        <v>515</v>
      </c>
      <c r="O83" s="101" t="s">
        <v>264</v>
      </c>
      <c r="P83" s="103" t="s">
        <v>208</v>
      </c>
    </row>
    <row r="84" spans="1:16" ht="15" customHeight="1">
      <c r="A84" s="58" t="s">
        <v>77</v>
      </c>
      <c r="B84" s="54" t="s">
        <v>125</v>
      </c>
      <c r="C84" s="60">
        <f t="shared" si="2"/>
        <v>4</v>
      </c>
      <c r="D84" s="60"/>
      <c r="E84" s="60"/>
      <c r="F84" s="60"/>
      <c r="G84" s="70">
        <f t="shared" si="3"/>
        <v>4</v>
      </c>
      <c r="H84" s="61">
        <v>43081</v>
      </c>
      <c r="I84" s="61">
        <v>43084</v>
      </c>
      <c r="J84" s="62" t="s">
        <v>167</v>
      </c>
      <c r="K84" s="62" t="s">
        <v>168</v>
      </c>
      <c r="L84" s="62" t="s">
        <v>169</v>
      </c>
      <c r="M84" s="62" t="s">
        <v>171</v>
      </c>
      <c r="N84" s="104" t="s">
        <v>516</v>
      </c>
      <c r="O84" s="101" t="s">
        <v>265</v>
      </c>
      <c r="P84" s="103" t="s">
        <v>426</v>
      </c>
    </row>
    <row r="85" spans="1:16" s="52" customFormat="1" ht="15" customHeight="1">
      <c r="A85" s="58" t="s">
        <v>78</v>
      </c>
      <c r="B85" s="54" t="s">
        <v>125</v>
      </c>
      <c r="C85" s="60">
        <f t="shared" si="2"/>
        <v>4</v>
      </c>
      <c r="D85" s="60"/>
      <c r="E85" s="60"/>
      <c r="F85" s="60"/>
      <c r="G85" s="70">
        <f t="shared" si="3"/>
        <v>4</v>
      </c>
      <c r="H85" s="61">
        <v>43091</v>
      </c>
      <c r="I85" s="61" t="s">
        <v>166</v>
      </c>
      <c r="J85" s="62" t="s">
        <v>167</v>
      </c>
      <c r="K85" s="62" t="s">
        <v>168</v>
      </c>
      <c r="L85" s="62" t="s">
        <v>169</v>
      </c>
      <c r="M85" s="62" t="s">
        <v>171</v>
      </c>
      <c r="N85" s="62"/>
      <c r="O85" s="101" t="s">
        <v>266</v>
      </c>
      <c r="P85" s="101" t="s">
        <v>288</v>
      </c>
    </row>
    <row r="86" spans="1:16" s="12" customFormat="1" ht="15" customHeight="1">
      <c r="A86" s="58" t="s">
        <v>79</v>
      </c>
      <c r="B86" s="54" t="s">
        <v>125</v>
      </c>
      <c r="C86" s="60">
        <f t="shared" si="2"/>
        <v>4</v>
      </c>
      <c r="D86" s="60"/>
      <c r="E86" s="60">
        <v>0.5</v>
      </c>
      <c r="F86" s="60"/>
      <c r="G86" s="70">
        <f t="shared" si="3"/>
        <v>2</v>
      </c>
      <c r="H86" s="61">
        <v>43097</v>
      </c>
      <c r="I86" s="61" t="s">
        <v>166</v>
      </c>
      <c r="J86" s="62" t="s">
        <v>171</v>
      </c>
      <c r="K86" s="62" t="s">
        <v>171</v>
      </c>
      <c r="L86" s="62" t="s">
        <v>169</v>
      </c>
      <c r="M86" s="71" t="s">
        <v>171</v>
      </c>
      <c r="N86" s="62"/>
      <c r="O86" s="101" t="s">
        <v>279</v>
      </c>
      <c r="P86" s="101" t="s">
        <v>467</v>
      </c>
    </row>
    <row r="87" spans="1:16" s="13" customFormat="1" ht="15" customHeight="1">
      <c r="A87" s="138" t="s">
        <v>80</v>
      </c>
      <c r="B87" s="144"/>
      <c r="C87" s="139"/>
      <c r="D87" s="144"/>
      <c r="E87" s="145"/>
      <c r="F87" s="145"/>
      <c r="G87" s="146"/>
      <c r="H87" s="147"/>
      <c r="I87" s="145"/>
      <c r="J87" s="145"/>
      <c r="K87" s="145"/>
      <c r="L87" s="145"/>
      <c r="M87" s="145"/>
      <c r="N87" s="148"/>
      <c r="O87" s="149"/>
      <c r="P87" s="149"/>
    </row>
    <row r="88" spans="1:16" s="13" customFormat="1" ht="15" customHeight="1">
      <c r="A88" s="58" t="s">
        <v>69</v>
      </c>
      <c r="B88" s="54" t="s">
        <v>125</v>
      </c>
      <c r="C88" s="60">
        <f>IF(B88="Да, размещен ",4,0)</f>
        <v>4</v>
      </c>
      <c r="D88" s="60"/>
      <c r="E88" s="60"/>
      <c r="F88" s="60"/>
      <c r="G88" s="70">
        <f>C88*(1-D88)*(1-E88)*(1-F88)</f>
        <v>4</v>
      </c>
      <c r="H88" s="61">
        <v>43077</v>
      </c>
      <c r="I88" s="61">
        <v>43081</v>
      </c>
      <c r="J88" s="62" t="s">
        <v>167</v>
      </c>
      <c r="K88" s="62" t="s">
        <v>168</v>
      </c>
      <c r="L88" s="62" t="s">
        <v>169</v>
      </c>
      <c r="M88" s="62" t="s">
        <v>171</v>
      </c>
      <c r="N88" s="62"/>
      <c r="O88" s="101" t="s">
        <v>257</v>
      </c>
      <c r="P88" s="101" t="s">
        <v>287</v>
      </c>
    </row>
    <row r="89" spans="1:16" s="12" customFormat="1" ht="15" customHeight="1">
      <c r="A89" s="58" t="s">
        <v>81</v>
      </c>
      <c r="B89" s="54" t="s">
        <v>125</v>
      </c>
      <c r="C89" s="60">
        <f t="shared" si="2"/>
        <v>4</v>
      </c>
      <c r="D89" s="60"/>
      <c r="E89" s="60"/>
      <c r="F89" s="60"/>
      <c r="G89" s="70">
        <f aca="true" t="shared" si="4" ref="G89:G98">C89*(1-D89)*(1-E89)*(1-F89)</f>
        <v>4</v>
      </c>
      <c r="H89" s="61">
        <v>43089</v>
      </c>
      <c r="I89" s="61" t="s">
        <v>166</v>
      </c>
      <c r="J89" s="62" t="s">
        <v>172</v>
      </c>
      <c r="K89" s="62" t="s">
        <v>173</v>
      </c>
      <c r="L89" s="62" t="s">
        <v>169</v>
      </c>
      <c r="M89" s="62" t="s">
        <v>171</v>
      </c>
      <c r="N89" s="62"/>
      <c r="O89" s="101" t="s">
        <v>267</v>
      </c>
      <c r="P89" s="101" t="s">
        <v>289</v>
      </c>
    </row>
    <row r="90" spans="1:16" s="12" customFormat="1" ht="15" customHeight="1">
      <c r="A90" s="58" t="s">
        <v>73</v>
      </c>
      <c r="B90" s="54" t="s">
        <v>126</v>
      </c>
      <c r="C90" s="60">
        <f>IF(B90="Да, размещен ",4,0)</f>
        <v>0</v>
      </c>
      <c r="D90" s="60"/>
      <c r="E90" s="60"/>
      <c r="F90" s="60"/>
      <c r="G90" s="70">
        <f>C90*(1-D90)*(1-E90)*(1-F90)</f>
        <v>0</v>
      </c>
      <c r="H90" s="61">
        <v>43095</v>
      </c>
      <c r="I90" s="61"/>
      <c r="J90" s="62"/>
      <c r="K90" s="62"/>
      <c r="L90" s="62"/>
      <c r="M90" s="62"/>
      <c r="N90" s="104" t="s">
        <v>547</v>
      </c>
      <c r="O90" s="101" t="s">
        <v>425</v>
      </c>
      <c r="P90" s="103" t="s">
        <v>208</v>
      </c>
    </row>
    <row r="91" spans="1:16" s="12" customFormat="1" ht="15" customHeight="1">
      <c r="A91" s="58" t="s">
        <v>82</v>
      </c>
      <c r="B91" s="54" t="s">
        <v>125</v>
      </c>
      <c r="C91" s="60">
        <f t="shared" si="2"/>
        <v>4</v>
      </c>
      <c r="D91" s="60"/>
      <c r="E91" s="60"/>
      <c r="F91" s="60"/>
      <c r="G91" s="70">
        <f t="shared" si="4"/>
        <v>4</v>
      </c>
      <c r="H91" s="61">
        <v>43063</v>
      </c>
      <c r="I91" s="61" t="s">
        <v>166</v>
      </c>
      <c r="J91" s="62" t="s">
        <v>172</v>
      </c>
      <c r="K91" s="62" t="s">
        <v>173</v>
      </c>
      <c r="L91" s="62" t="s">
        <v>169</v>
      </c>
      <c r="M91" s="62" t="s">
        <v>171</v>
      </c>
      <c r="N91" s="62"/>
      <c r="O91" s="103" t="s">
        <v>268</v>
      </c>
      <c r="P91" s="103" t="s">
        <v>269</v>
      </c>
    </row>
    <row r="92" spans="1:16" ht="15" customHeight="1">
      <c r="A92" s="58" t="s">
        <v>83</v>
      </c>
      <c r="B92" s="54" t="s">
        <v>125</v>
      </c>
      <c r="C92" s="60">
        <f t="shared" si="2"/>
        <v>4</v>
      </c>
      <c r="D92" s="60"/>
      <c r="E92" s="60"/>
      <c r="F92" s="60"/>
      <c r="G92" s="70">
        <f t="shared" si="4"/>
        <v>4</v>
      </c>
      <c r="H92" s="61">
        <v>43090</v>
      </c>
      <c r="I92" s="61">
        <v>43095</v>
      </c>
      <c r="J92" s="62" t="s">
        <v>172</v>
      </c>
      <c r="K92" s="62" t="s">
        <v>173</v>
      </c>
      <c r="L92" s="62" t="s">
        <v>169</v>
      </c>
      <c r="M92" s="62" t="s">
        <v>171</v>
      </c>
      <c r="N92" s="62"/>
      <c r="O92" s="103" t="s">
        <v>270</v>
      </c>
      <c r="P92" s="103" t="s">
        <v>271</v>
      </c>
    </row>
    <row r="93" spans="1:16" s="13" customFormat="1" ht="15" customHeight="1">
      <c r="A93" s="58" t="s">
        <v>84</v>
      </c>
      <c r="B93" s="54" t="s">
        <v>125</v>
      </c>
      <c r="C93" s="60">
        <f t="shared" si="2"/>
        <v>4</v>
      </c>
      <c r="D93" s="60"/>
      <c r="E93" s="60"/>
      <c r="F93" s="60"/>
      <c r="G93" s="70">
        <f t="shared" si="4"/>
        <v>4</v>
      </c>
      <c r="H93" s="61">
        <v>43075</v>
      </c>
      <c r="I93" s="61">
        <v>43077</v>
      </c>
      <c r="J93" s="62" t="s">
        <v>167</v>
      </c>
      <c r="K93" s="62" t="s">
        <v>168</v>
      </c>
      <c r="L93" s="62" t="s">
        <v>169</v>
      </c>
      <c r="M93" s="62" t="s">
        <v>171</v>
      </c>
      <c r="N93" s="62"/>
      <c r="O93" s="103" t="s">
        <v>272</v>
      </c>
      <c r="P93" s="103" t="s">
        <v>208</v>
      </c>
    </row>
    <row r="94" spans="1:16" ht="15" customHeight="1">
      <c r="A94" s="58" t="s">
        <v>85</v>
      </c>
      <c r="B94" s="54" t="s">
        <v>125</v>
      </c>
      <c r="C94" s="60">
        <f t="shared" si="2"/>
        <v>4</v>
      </c>
      <c r="D94" s="60"/>
      <c r="E94" s="60"/>
      <c r="F94" s="60"/>
      <c r="G94" s="70">
        <f t="shared" si="4"/>
        <v>4</v>
      </c>
      <c r="H94" s="61">
        <v>43082</v>
      </c>
      <c r="I94" s="61">
        <v>43090</v>
      </c>
      <c r="J94" s="62" t="s">
        <v>172</v>
      </c>
      <c r="K94" s="62" t="s">
        <v>173</v>
      </c>
      <c r="L94" s="62" t="s">
        <v>169</v>
      </c>
      <c r="M94" s="62" t="s">
        <v>171</v>
      </c>
      <c r="N94" s="131"/>
      <c r="O94" s="103" t="s">
        <v>273</v>
      </c>
      <c r="P94" s="103" t="s">
        <v>208</v>
      </c>
    </row>
    <row r="95" spans="1:16" s="12" customFormat="1" ht="15" customHeight="1">
      <c r="A95" s="58" t="s">
        <v>86</v>
      </c>
      <c r="B95" s="54" t="s">
        <v>125</v>
      </c>
      <c r="C95" s="60">
        <f t="shared" si="2"/>
        <v>4</v>
      </c>
      <c r="D95" s="60"/>
      <c r="E95" s="60"/>
      <c r="F95" s="60"/>
      <c r="G95" s="70">
        <f t="shared" si="4"/>
        <v>4</v>
      </c>
      <c r="H95" s="61">
        <v>43095</v>
      </c>
      <c r="I95" s="61" t="s">
        <v>166</v>
      </c>
      <c r="J95" s="62" t="s">
        <v>167</v>
      </c>
      <c r="K95" s="62" t="s">
        <v>173</v>
      </c>
      <c r="L95" s="62" t="s">
        <v>169</v>
      </c>
      <c r="M95" s="62" t="s">
        <v>171</v>
      </c>
      <c r="N95" s="104" t="s">
        <v>518</v>
      </c>
      <c r="O95" s="103" t="s">
        <v>275</v>
      </c>
      <c r="P95" s="103" t="s">
        <v>274</v>
      </c>
    </row>
    <row r="96" spans="1:16" s="12" customFormat="1" ht="15" customHeight="1">
      <c r="A96" s="58" t="s">
        <v>87</v>
      </c>
      <c r="B96" s="54" t="s">
        <v>125</v>
      </c>
      <c r="C96" s="60">
        <f t="shared" si="2"/>
        <v>4</v>
      </c>
      <c r="D96" s="60"/>
      <c r="E96" s="60"/>
      <c r="F96" s="60"/>
      <c r="G96" s="70">
        <f t="shared" si="4"/>
        <v>4</v>
      </c>
      <c r="H96" s="61">
        <v>43082</v>
      </c>
      <c r="I96" s="61">
        <v>43084</v>
      </c>
      <c r="J96" s="62" t="s">
        <v>167</v>
      </c>
      <c r="K96" s="62" t="s">
        <v>168</v>
      </c>
      <c r="L96" s="62" t="s">
        <v>169</v>
      </c>
      <c r="M96" s="62" t="s">
        <v>171</v>
      </c>
      <c r="N96" s="104" t="s">
        <v>517</v>
      </c>
      <c r="O96" s="103" t="s">
        <v>292</v>
      </c>
      <c r="P96" s="103" t="s">
        <v>276</v>
      </c>
    </row>
    <row r="97" spans="1:16" s="12" customFormat="1" ht="15" customHeight="1">
      <c r="A97" s="58" t="s">
        <v>88</v>
      </c>
      <c r="B97" s="54" t="s">
        <v>125</v>
      </c>
      <c r="C97" s="60">
        <f t="shared" si="2"/>
        <v>4</v>
      </c>
      <c r="D97" s="60"/>
      <c r="E97" s="60">
        <v>0.5</v>
      </c>
      <c r="F97" s="60"/>
      <c r="G97" s="70">
        <f t="shared" si="4"/>
        <v>2</v>
      </c>
      <c r="H97" s="61">
        <v>43069</v>
      </c>
      <c r="I97" s="61" t="s">
        <v>166</v>
      </c>
      <c r="J97" s="62" t="s">
        <v>171</v>
      </c>
      <c r="K97" s="62" t="s">
        <v>171</v>
      </c>
      <c r="L97" s="62" t="s">
        <v>169</v>
      </c>
      <c r="M97" s="62" t="s">
        <v>171</v>
      </c>
      <c r="N97" s="62"/>
      <c r="O97" s="103" t="s">
        <v>277</v>
      </c>
      <c r="P97" s="103" t="s">
        <v>208</v>
      </c>
    </row>
    <row r="98" spans="1:16" s="12" customFormat="1" ht="15" customHeight="1">
      <c r="A98" s="58" t="s">
        <v>89</v>
      </c>
      <c r="B98" s="54" t="s">
        <v>126</v>
      </c>
      <c r="C98" s="60">
        <f t="shared" si="2"/>
        <v>0</v>
      </c>
      <c r="D98" s="60"/>
      <c r="E98" s="60"/>
      <c r="F98" s="60"/>
      <c r="G98" s="70">
        <f t="shared" si="4"/>
        <v>0</v>
      </c>
      <c r="H98" s="61">
        <v>43067</v>
      </c>
      <c r="I98" s="61"/>
      <c r="J98" s="62"/>
      <c r="K98" s="62"/>
      <c r="L98" s="62"/>
      <c r="M98" s="62"/>
      <c r="N98" s="104" t="s">
        <v>546</v>
      </c>
      <c r="O98" s="103" t="s">
        <v>278</v>
      </c>
      <c r="P98" s="103" t="s">
        <v>208</v>
      </c>
    </row>
  </sheetData>
  <sheetProtection/>
  <autoFilter ref="A6:P98">
    <sortState ref="A7:P98">
      <sortCondition descending="1" sortBy="value" ref="G7:G98"/>
    </sortState>
  </autoFilter>
  <mergeCells count="19">
    <mergeCell ref="O4:O5"/>
    <mergeCell ref="P4:P5"/>
    <mergeCell ref="J3:J5"/>
    <mergeCell ref="I3:I5"/>
    <mergeCell ref="K3:K5"/>
    <mergeCell ref="L3:L5"/>
    <mergeCell ref="M3:M5"/>
    <mergeCell ref="N3:N5"/>
    <mergeCell ref="O3:P3"/>
    <mergeCell ref="A1:P1"/>
    <mergeCell ref="A2:P2"/>
    <mergeCell ref="A3:A5"/>
    <mergeCell ref="C3:G3"/>
    <mergeCell ref="H3:H5"/>
    <mergeCell ref="C4:C5"/>
    <mergeCell ref="D4:D5"/>
    <mergeCell ref="E4:E5"/>
    <mergeCell ref="F4:F5"/>
    <mergeCell ref="G4:G5"/>
  </mergeCells>
  <dataValidations count="3">
    <dataValidation type="list" allowBlank="1" showInputMessage="1" showErrorMessage="1" sqref="F6">
      <formula1>"0,5"</formula1>
    </dataValidation>
    <dataValidation type="list" allowBlank="1" showInputMessage="1" showErrorMessage="1" sqref="B25 B37 B46 B54 B69 B76 B87">
      <formula1>'1.1'!#REF!</formula1>
    </dataValidation>
    <dataValidation type="list" allowBlank="1" showInputMessage="1" showErrorMessage="1" sqref="B47:B53 B38:B45 B6:B24 B55:B68 B70:B75 B26:B36 B77 B88:B98 B78:B80 B81:B86">
      <formula1>$B$4:$B$5</formula1>
    </dataValidation>
  </dataValidations>
  <hyperlinks>
    <hyperlink ref="G100" r:id="rId1" display="http://minfin.rk.gov.ru/rus/info.php?id=617363"/>
    <hyperlink ref="O9" r:id="rId2" display="http://dtf.avo.ru/zakony-vladimirskoj-oblasti"/>
    <hyperlink ref="O10" r:id="rId3" display="http://www.gfu.vrn.ru/regulatory/normativnye-pravovye-akty/zakony-voronezhskoy-oblasti-/zakony-voronezhskoy-oblasti-ob-oblastnom-byudzhete.php"/>
    <hyperlink ref="O15" r:id="rId4" display="http://www.admlip.ru/economy/finances/pravovye-akty/"/>
    <hyperlink ref="O18" r:id="rId5" display="https://minfin.ryazangov.ru/documents/"/>
    <hyperlink ref="O27" r:id="rId6" display="http://minfin.rkomi.ru/minfin_rkomi/minfin_rbudj/budjet/"/>
    <hyperlink ref="O30" r:id="rId7" display="http://minfin39.ru/budget/current_year/"/>
    <hyperlink ref="O12" r:id="rId8" display="http://admoblkaluga.ru/main/work/finances/budget/20182020.php"/>
    <hyperlink ref="O13" r:id="rId9" display="http://depfin.adm44.ru/Budget/Zakon/zakon18/index.aspx"/>
    <hyperlink ref="O17" r:id="rId10" display="http://orel-region.ru/index.php?head=20&amp;part=25&amp;in=131"/>
    <hyperlink ref="P24" r:id="rId11" display="http://budget.mos.ru/BudgetAttachements_2018_2020"/>
    <hyperlink ref="O26" r:id="rId12" display="http://minfin.karelia.ru/bjudzhet-respubliki-karelija/"/>
    <hyperlink ref="O31" r:id="rId13" display="http://finance.lenobl.ru/law/region/budzet/2018"/>
    <hyperlink ref="O19" r:id="rId14" display="http://www.finsmol.ru/zbudget/a0oAgwRSSXRf"/>
    <hyperlink ref="O23" r:id="rId15" display="http://www.yarregion.ru/depts/depfin/tmpPages/docs.aspx"/>
    <hyperlink ref="O36" r:id="rId16" display="http://dfei.adm-nao.ru/zakony-o-byudzhete/"/>
    <hyperlink ref="O41" r:id="rId17" display="http://www.minfinkubani.ru/budget_execution/budget_law/index.php"/>
    <hyperlink ref="O42" r:id="rId18" display="https://minfin.astrobl.ru/site-page/zakony-o-byudzhete-ao"/>
    <hyperlink ref="O44" r:id="rId19" display="http://www.minfin.donland.ru/docs/s/4"/>
    <hyperlink ref="P47" r:id="rId20" display="http://portal.minfinrd.ru/Menu/Page/115"/>
    <hyperlink ref="O48" r:id="rId21" display="https://mfri.ru/index.php/byudzhet/zakon-o-byudzhete-i-materialy-k-nemu/1961-zakon-respubliki-ingushetii-o-respublikanskom-byudzhete-na-2018-god-i-na-planovyj-period-2019-i-2020-godov"/>
    <hyperlink ref="O53" r:id="rId22" display="http://www.mfsk.ru/law/z_sk"/>
    <hyperlink ref="P67" r:id="rId23" display="http://saratov.ifinmon.ru/index.php/byudzhet-dlya-grazhdan/byudzhet-saratovskoj-oblasti/zakon-ob-oblastnom-byudzhete-na-2018-2020-godi"/>
    <hyperlink ref="O68" r:id="rId24" display="http://ufo.ulntc.ru/index.php?mgf=budget/open_budget&amp;slep=net"/>
    <hyperlink ref="P33" r:id="rId25" display="http://portal.novkfo.ru/Show/Category/25?ItemId=110&amp;headingId="/>
    <hyperlink ref="O35" r:id="rId26" display="http://old.fincom.gov.spb.ru/cf/activity/opendata/budget_for_people/details.htm?id=10278068@cmsArticle"/>
    <hyperlink ref="O38" r:id="rId27" display="http://minfin01-maykop.ru/Show/Category/7?page=1&amp;ItemId=55&amp;filterYear=2017"/>
    <hyperlink ref="O39" r:id="rId28" display="http://minfin.kalmregion.ru/deyatelnost/byudzhet-respubliki-kalmykiya/"/>
    <hyperlink ref="O40" r:id="rId29" display="http://minfin.rk.gov.ru/rus/info.php?id=662050"/>
    <hyperlink ref="P40" r:id="rId30" display="http://budget.rk.ifinmon.ru/dokumenty/zakon-o-byudzhete"/>
    <hyperlink ref="P41" r:id="rId31" display="http://xn--80abalffrn3a0cm0k.xn--p1ai/o-byudzhete/dokumenty/ministerstvo-finansov-krasnodarskogo-kraya"/>
    <hyperlink ref="O47" r:id="rId32" display="http://minfinrd.ru/deyatelnost/statistika-i-otchety/byudzhet"/>
    <hyperlink ref="O50" r:id="rId33" display="http://minfin09.ru/category/2018-%D0%B3%D0%BE%D0%B4/"/>
    <hyperlink ref="O52" r:id="rId34" display="http://www.minfinchr.ru/respublikanskij-byudzhet/zakon-chechenskoj-respubliki-o-respublikanskom-byudzhete-s-prilozheniyami-v-aktualnoj-redaktsii"/>
    <hyperlink ref="P52" r:id="rId35" display="http://forcitizens.ru/ob/dokumenty/zakon-o-byudzhete/2018-god"/>
    <hyperlink ref="O56" r:id="rId36" display="http://mari-el.gov.ru/minfin/Pages/ordersMinfin.aspx"/>
    <hyperlink ref="O58" r:id="rId37" display="http://minfin.tatarstan.ru/rus/byudzhet-2018.htm"/>
    <hyperlink ref="O59" r:id="rId38" display="http://www.mfur.ru/budjet/formirovanie/2018-god.php"/>
    <hyperlink ref="O61" r:id="rId39" display="http://budget.perm.ru/execution/docbud/2018/"/>
    <hyperlink ref="P61" r:id="rId40" display="http://budget.permkrai.ru/budget/indicators2018"/>
    <hyperlink ref="O62" r:id="rId41" display="http://www.minfin.kirov.ru/otkrytyy-byudzhet/dlya-spetsialistov/oblastnoy-byudzhet/byudzhet-2018-2020-normativnye-dokumenty/"/>
    <hyperlink ref="O63" r:id="rId42" display="http://mf.nnov.ru/index.php?option=com_k2&amp;view=item&amp;id=1509:zakony-ob-oblastnom-byudzhete-na-ocherednoj-finansovyj-god-i-na-planovyj-period&amp;Itemid=553"/>
    <hyperlink ref="O66" r:id="rId43" display="http://minfin-samara.ru/2018-2020/"/>
    <hyperlink ref="P31" r:id="rId44" display="http://budget.lenobl.ru/new/documents/?page=0&amp;sortOrder=&amp;type=&amp;sortName=&amp;sortDate="/>
    <hyperlink ref="P88" r:id="rId45" display="http://budget.govrb.ru/ebudget/Show/Category/15?ItemId=233&amp;headingId="/>
    <hyperlink ref="P85" r:id="rId46" display="http://budget.omsk.ifinmon.ru/napravleniya/o-byudzhete/dokumenty/zakon-ob-oblastnom-byudzhete/2018"/>
    <hyperlink ref="O79" r:id="rId47" display="https://r-19.ru/authorities/ministry-of-finance-of-the-republic-of-khakassia/docs/byudzhet-respubliki-khakasiya-na-2018-god/"/>
    <hyperlink ref="O93" r:id="rId48" display="https://minfin.khabkrai.ru/portal/Show/Category/34?ItemId=227"/>
    <hyperlink ref="P64" r:id="rId49" display="http://budget.orb.ru/bs/npa"/>
    <hyperlink ref="O21" r:id="rId50" display="http://www.tverfin.ru/np-baza/regionalnye-normativnye-pravovye-akty/"/>
    <hyperlink ref="O43" r:id="rId51" display="http://volgafin.volgograd.ru/norms/acts/7359/"/>
    <hyperlink ref="O73" r:id="rId52" display="http://www.minfin74.ru/mBudget/law/"/>
    <hyperlink ref="P22" r:id="rId53" display="http://dfto.ru/index.php/razdel/zakon-o-budgete/zakon-o-byudjete"/>
    <hyperlink ref="P26" r:id="rId54" display="http://budget.karelia.ru/byudzhet/dokumenty/2018"/>
    <hyperlink ref="O67" r:id="rId55" display="http://saratov.gov.ru/gov/auth/minfin/bud_sar_obl/2018/Law/Law.php"/>
    <hyperlink ref="O88" r:id="rId56" display="http://minfinrb.ru/normbase/17/"/>
    <hyperlink ref="O83" r:id="rId57" display="http://www.ofukem.ru/budget/regional-budget-2018-2020/"/>
    <hyperlink ref="O84" r:id="rId58" display="http://mfnso.nso.ru/page/2755"/>
    <hyperlink ref="O86" r:id="rId59" display="http://acts.findep.org/acts.html"/>
    <hyperlink ref="P86" r:id="rId60" display="http://open.findep.org/"/>
    <hyperlink ref="O97" r:id="rId61" display="http://www.eao.ru/isp-vlast/finansovoe-upravlenie-pravitelstva/byudzhet/?sphrase_id=21692"/>
    <hyperlink ref="O98" r:id="rId62" display="http://chaogov.ru/otkrytyy-byudzhet/zakon-o-byudzhete.php"/>
    <hyperlink ref="O90" r:id="rId63" display="http://минфин.забайкальскийкрай.рф/byudjet/"/>
  </hyperlinks>
  <printOptions/>
  <pageMargins left="0.7086614173228347" right="0.7086614173228347" top="0.7480314960629921" bottom="0.7480314960629921" header="0.31496062992125984" footer="0.31496062992125984"/>
  <pageSetup fitToHeight="3" fitToWidth="2" horizontalDpi="600" verticalDpi="600" orientation="landscape" paperSize="9" scale="79" r:id="rId64"/>
  <headerFooter>
    <oddFooter>&amp;C&amp;"Times New Roman,обычный"&amp;9&amp;A&amp;R&amp;8&amp;P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16"/>
  <sheetViews>
    <sheetView workbookViewId="0" topLeftCell="A1">
      <pane ySplit="5" topLeftCell="A6" activePane="bottomLeft" state="frozen"/>
      <selection pane="topLeft" activeCell="A1" sqref="A1"/>
      <selection pane="bottomLeft" activeCell="A2" sqref="A2:IV2"/>
    </sheetView>
  </sheetViews>
  <sheetFormatPr defaultColWidth="9.140625" defaultRowHeight="15"/>
  <cols>
    <col min="1" max="1" width="35.00390625" style="3" customWidth="1"/>
    <col min="2" max="2" width="40.00390625" style="17" customWidth="1"/>
    <col min="3" max="3" width="12.7109375" style="5" customWidth="1"/>
    <col min="4" max="6" width="12.7109375" style="3" customWidth="1"/>
    <col min="7" max="7" width="12.7109375" style="22" customWidth="1"/>
    <col min="8" max="8" width="12.7109375" style="3" customWidth="1"/>
    <col min="9" max="9" width="22.140625" style="3" customWidth="1"/>
    <col min="10" max="10" width="11.140625" style="3" customWidth="1"/>
    <col min="11" max="11" width="8.57421875" style="3" customWidth="1"/>
    <col min="12" max="12" width="10.140625" style="3" customWidth="1"/>
    <col min="13" max="13" width="11.421875" style="3" customWidth="1"/>
    <col min="14" max="14" width="9.7109375" style="3" customWidth="1"/>
    <col min="15" max="15" width="8.7109375" style="22" customWidth="1"/>
    <col min="16" max="16" width="8.57421875" style="22" customWidth="1"/>
    <col min="17" max="17" width="9.7109375" style="22" customWidth="1"/>
    <col min="18" max="18" width="12.00390625" style="22" customWidth="1"/>
    <col min="19" max="19" width="12.00390625" style="68" customWidth="1"/>
    <col min="20" max="20" width="14.7109375" style="43" customWidth="1"/>
    <col min="21" max="16384" width="9.140625" style="11" customWidth="1"/>
  </cols>
  <sheetData>
    <row r="1" spans="1:20" s="1" customFormat="1" ht="27.75" customHeight="1">
      <c r="A1" s="205" t="s">
        <v>146</v>
      </c>
      <c r="B1" s="205"/>
      <c r="C1" s="205"/>
      <c r="D1" s="205"/>
      <c r="E1" s="205"/>
      <c r="F1" s="205"/>
      <c r="G1" s="205"/>
      <c r="H1" s="205"/>
      <c r="I1" s="91"/>
      <c r="J1" s="91"/>
      <c r="K1" s="91"/>
      <c r="L1" s="91"/>
      <c r="M1" s="91"/>
      <c r="N1" s="91"/>
      <c r="O1" s="91"/>
      <c r="P1" s="91"/>
      <c r="Q1" s="91"/>
      <c r="R1" s="91"/>
      <c r="S1" s="91"/>
      <c r="T1" s="91"/>
    </row>
    <row r="2" spans="1:20" s="1" customFormat="1" ht="15" customHeight="1">
      <c r="A2" s="195" t="s">
        <v>526</v>
      </c>
      <c r="B2" s="195"/>
      <c r="C2" s="195"/>
      <c r="D2" s="195"/>
      <c r="E2" s="195"/>
      <c r="F2" s="195"/>
      <c r="G2" s="195"/>
      <c r="H2" s="195"/>
      <c r="I2" s="92"/>
      <c r="J2" s="92"/>
      <c r="K2" s="92"/>
      <c r="L2" s="92"/>
      <c r="M2" s="92"/>
      <c r="N2" s="92"/>
      <c r="O2" s="92"/>
      <c r="P2" s="92"/>
      <c r="Q2" s="92"/>
      <c r="R2" s="92"/>
      <c r="S2" s="92"/>
      <c r="T2" s="92"/>
    </row>
    <row r="3" spans="1:20" ht="43.5" customHeight="1">
      <c r="A3" s="202" t="s">
        <v>101</v>
      </c>
      <c r="B3" s="129" t="s">
        <v>148</v>
      </c>
      <c r="C3" s="128" t="s">
        <v>114</v>
      </c>
      <c r="D3" s="204" t="s">
        <v>430</v>
      </c>
      <c r="E3" s="204" t="s">
        <v>149</v>
      </c>
      <c r="F3" s="206" t="s">
        <v>150</v>
      </c>
      <c r="G3" s="207"/>
      <c r="H3" s="208"/>
      <c r="I3" s="11"/>
      <c r="J3" s="11"/>
      <c r="K3" s="11"/>
      <c r="L3" s="11"/>
      <c r="M3" s="11"/>
      <c r="N3" s="11"/>
      <c r="O3" s="11"/>
      <c r="P3" s="11"/>
      <c r="Q3" s="11"/>
      <c r="R3" s="11"/>
      <c r="S3" s="11"/>
      <c r="T3" s="11"/>
    </row>
    <row r="4" spans="1:20" ht="15" customHeight="1">
      <c r="A4" s="204"/>
      <c r="B4" s="53" t="str">
        <f>'Методика (раздел 1)'!B14</f>
        <v>Да, содержится</v>
      </c>
      <c r="C4" s="209" t="s">
        <v>103</v>
      </c>
      <c r="D4" s="204"/>
      <c r="E4" s="204"/>
      <c r="F4" s="202" t="s">
        <v>130</v>
      </c>
      <c r="G4" s="202" t="s">
        <v>133</v>
      </c>
      <c r="H4" s="202" t="s">
        <v>431</v>
      </c>
      <c r="I4" s="11"/>
      <c r="J4" s="11"/>
      <c r="K4" s="11"/>
      <c r="L4" s="11"/>
      <c r="M4" s="11"/>
      <c r="N4" s="11"/>
      <c r="O4" s="11"/>
      <c r="P4" s="11"/>
      <c r="Q4" s="11"/>
      <c r="R4" s="11"/>
      <c r="S4" s="11"/>
      <c r="T4" s="11"/>
    </row>
    <row r="5" spans="1:8" s="39" customFormat="1" ht="15" customHeight="1">
      <c r="A5" s="203"/>
      <c r="B5" s="53" t="str">
        <f>'Методика (раздел 1)'!B15</f>
        <v>Нет, не содержится или не отвечает требованиям</v>
      </c>
      <c r="C5" s="203"/>
      <c r="D5" s="203"/>
      <c r="E5" s="203"/>
      <c r="F5" s="203"/>
      <c r="G5" s="203"/>
      <c r="H5" s="203"/>
    </row>
    <row r="6" spans="1:8" s="13" customFormat="1" ht="15" customHeight="1">
      <c r="A6" s="150" t="s">
        <v>0</v>
      </c>
      <c r="B6" s="151"/>
      <c r="C6" s="150"/>
      <c r="D6" s="151"/>
      <c r="E6" s="151"/>
      <c r="F6" s="151"/>
      <c r="G6" s="152"/>
      <c r="H6" s="151"/>
    </row>
    <row r="7" spans="1:8" s="10" customFormat="1" ht="15" customHeight="1">
      <c r="A7" s="66" t="s">
        <v>1</v>
      </c>
      <c r="B7" s="60" t="s">
        <v>107</v>
      </c>
      <c r="C7" s="74">
        <f>IF(B7="Да, содержится",2,0)</f>
        <v>2</v>
      </c>
      <c r="D7" s="60" t="s">
        <v>169</v>
      </c>
      <c r="E7" s="60" t="s">
        <v>169</v>
      </c>
      <c r="F7" s="60">
        <v>211</v>
      </c>
      <c r="G7" s="61">
        <v>43087</v>
      </c>
      <c r="H7" s="60">
        <v>11</v>
      </c>
    </row>
    <row r="8" spans="1:20" ht="15" customHeight="1">
      <c r="A8" s="66" t="s">
        <v>2</v>
      </c>
      <c r="B8" s="60" t="s">
        <v>106</v>
      </c>
      <c r="C8" s="74">
        <f aca="true" t="shared" si="0" ref="C8:C71">IF(B8="Да, содержится",2,0)</f>
        <v>0</v>
      </c>
      <c r="D8" s="60" t="s">
        <v>171</v>
      </c>
      <c r="E8" s="60" t="s">
        <v>171</v>
      </c>
      <c r="F8" s="60" t="s">
        <v>297</v>
      </c>
      <c r="G8" s="61">
        <v>43088</v>
      </c>
      <c r="H8" s="60" t="s">
        <v>171</v>
      </c>
      <c r="I8" s="11"/>
      <c r="J8" s="11"/>
      <c r="K8" s="11"/>
      <c r="L8" s="11"/>
      <c r="M8" s="11"/>
      <c r="N8" s="11"/>
      <c r="O8" s="11"/>
      <c r="P8" s="11"/>
      <c r="Q8" s="11"/>
      <c r="R8" s="11"/>
      <c r="S8" s="11"/>
      <c r="T8" s="11"/>
    </row>
    <row r="9" spans="1:20" ht="15" customHeight="1">
      <c r="A9" s="66" t="s">
        <v>3</v>
      </c>
      <c r="B9" s="60" t="s">
        <v>107</v>
      </c>
      <c r="C9" s="74">
        <f t="shared" si="0"/>
        <v>2</v>
      </c>
      <c r="D9" s="60" t="s">
        <v>169</v>
      </c>
      <c r="E9" s="60" t="s">
        <v>169</v>
      </c>
      <c r="F9" s="60" t="s">
        <v>298</v>
      </c>
      <c r="G9" s="61">
        <v>43096</v>
      </c>
      <c r="H9" s="60">
        <v>1</v>
      </c>
      <c r="I9" s="11"/>
      <c r="J9" s="11"/>
      <c r="K9" s="11"/>
      <c r="L9" s="11"/>
      <c r="M9" s="11"/>
      <c r="N9" s="11"/>
      <c r="O9" s="11"/>
      <c r="P9" s="11"/>
      <c r="Q9" s="11"/>
      <c r="R9" s="11"/>
      <c r="S9" s="11"/>
      <c r="T9" s="11"/>
    </row>
    <row r="10" spans="1:8" s="10" customFormat="1" ht="15" customHeight="1">
      <c r="A10" s="66" t="s">
        <v>4</v>
      </c>
      <c r="B10" s="60" t="s">
        <v>107</v>
      </c>
      <c r="C10" s="74">
        <f t="shared" si="0"/>
        <v>2</v>
      </c>
      <c r="D10" s="60" t="s">
        <v>169</v>
      </c>
      <c r="E10" s="60" t="s">
        <v>169</v>
      </c>
      <c r="F10" s="60" t="s">
        <v>299</v>
      </c>
      <c r="G10" s="61">
        <v>43081</v>
      </c>
      <c r="H10" s="60">
        <v>2</v>
      </c>
    </row>
    <row r="11" spans="1:8" s="12" customFormat="1" ht="15" customHeight="1">
      <c r="A11" s="66" t="s">
        <v>5</v>
      </c>
      <c r="B11" s="60" t="s">
        <v>107</v>
      </c>
      <c r="C11" s="74">
        <f t="shared" si="0"/>
        <v>2</v>
      </c>
      <c r="D11" s="60" t="s">
        <v>169</v>
      </c>
      <c r="E11" s="60" t="s">
        <v>169</v>
      </c>
      <c r="F11" s="60" t="s">
        <v>300</v>
      </c>
      <c r="G11" s="61">
        <v>43080</v>
      </c>
      <c r="H11" s="60">
        <v>3</v>
      </c>
    </row>
    <row r="12" spans="1:8" s="13" customFormat="1" ht="15" customHeight="1">
      <c r="A12" s="66" t="s">
        <v>6</v>
      </c>
      <c r="B12" s="60" t="s">
        <v>107</v>
      </c>
      <c r="C12" s="74">
        <f t="shared" si="0"/>
        <v>2</v>
      </c>
      <c r="D12" s="60" t="s">
        <v>169</v>
      </c>
      <c r="E12" s="60" t="s">
        <v>169</v>
      </c>
      <c r="F12" s="60" t="s">
        <v>301</v>
      </c>
      <c r="G12" s="61">
        <v>43073</v>
      </c>
      <c r="H12" s="60" t="s">
        <v>307</v>
      </c>
    </row>
    <row r="13" spans="1:8" s="10" customFormat="1" ht="15" customHeight="1">
      <c r="A13" s="66" t="s">
        <v>7</v>
      </c>
      <c r="B13" s="60" t="s">
        <v>107</v>
      </c>
      <c r="C13" s="74">
        <f t="shared" si="0"/>
        <v>2</v>
      </c>
      <c r="D13" s="60" t="s">
        <v>169</v>
      </c>
      <c r="E13" s="60" t="s">
        <v>169</v>
      </c>
      <c r="F13" s="60" t="s">
        <v>302</v>
      </c>
      <c r="G13" s="61">
        <v>43084</v>
      </c>
      <c r="H13" s="60">
        <v>6</v>
      </c>
    </row>
    <row r="14" spans="1:8" s="12" customFormat="1" ht="15" customHeight="1">
      <c r="A14" s="66" t="s">
        <v>8</v>
      </c>
      <c r="B14" s="60" t="s">
        <v>107</v>
      </c>
      <c r="C14" s="74">
        <f t="shared" si="0"/>
        <v>2</v>
      </c>
      <c r="D14" s="60" t="s">
        <v>169</v>
      </c>
      <c r="E14" s="60" t="s">
        <v>169</v>
      </c>
      <c r="F14" s="60" t="s">
        <v>303</v>
      </c>
      <c r="G14" s="61">
        <v>43077</v>
      </c>
      <c r="H14" s="60">
        <v>5</v>
      </c>
    </row>
    <row r="15" spans="1:8" s="52" customFormat="1" ht="15" customHeight="1">
      <c r="A15" s="66" t="s">
        <v>9</v>
      </c>
      <c r="B15" s="60" t="s">
        <v>106</v>
      </c>
      <c r="C15" s="74">
        <f t="shared" si="0"/>
        <v>0</v>
      </c>
      <c r="D15" s="60" t="s">
        <v>171</v>
      </c>
      <c r="E15" s="60" t="s">
        <v>171</v>
      </c>
      <c r="F15" s="60" t="s">
        <v>304</v>
      </c>
      <c r="G15" s="61">
        <v>43087</v>
      </c>
      <c r="H15" s="60" t="s">
        <v>171</v>
      </c>
    </row>
    <row r="16" spans="1:20" ht="15" customHeight="1">
      <c r="A16" s="66" t="s">
        <v>10</v>
      </c>
      <c r="B16" s="60" t="s">
        <v>107</v>
      </c>
      <c r="C16" s="74">
        <f t="shared" si="0"/>
        <v>2</v>
      </c>
      <c r="D16" s="60" t="s">
        <v>169</v>
      </c>
      <c r="E16" s="60" t="s">
        <v>169</v>
      </c>
      <c r="F16" s="60" t="s">
        <v>512</v>
      </c>
      <c r="G16" s="61">
        <v>43088</v>
      </c>
      <c r="H16" s="60">
        <v>5</v>
      </c>
      <c r="I16" s="11"/>
      <c r="J16" s="11"/>
      <c r="K16" s="11"/>
      <c r="L16" s="11"/>
      <c r="M16" s="11"/>
      <c r="N16" s="11"/>
      <c r="O16" s="11"/>
      <c r="P16" s="11"/>
      <c r="Q16" s="11"/>
      <c r="R16" s="11"/>
      <c r="S16" s="11"/>
      <c r="T16" s="11"/>
    </row>
    <row r="17" spans="1:8" s="14" customFormat="1" ht="15" customHeight="1">
      <c r="A17" s="66" t="s">
        <v>11</v>
      </c>
      <c r="B17" s="60" t="s">
        <v>106</v>
      </c>
      <c r="C17" s="74">
        <f t="shared" si="0"/>
        <v>0</v>
      </c>
      <c r="D17" s="60" t="s">
        <v>171</v>
      </c>
      <c r="E17" s="60" t="s">
        <v>169</v>
      </c>
      <c r="F17" s="60" t="s">
        <v>312</v>
      </c>
      <c r="G17" s="61">
        <v>43069</v>
      </c>
      <c r="H17" s="60">
        <v>8</v>
      </c>
    </row>
    <row r="18" spans="1:8" s="10" customFormat="1" ht="15" customHeight="1">
      <c r="A18" s="66" t="s">
        <v>12</v>
      </c>
      <c r="B18" s="60" t="s">
        <v>107</v>
      </c>
      <c r="C18" s="74">
        <f t="shared" si="0"/>
        <v>2</v>
      </c>
      <c r="D18" s="60" t="s">
        <v>169</v>
      </c>
      <c r="E18" s="60" t="s">
        <v>169</v>
      </c>
      <c r="F18" s="60" t="s">
        <v>305</v>
      </c>
      <c r="G18" s="61">
        <v>43094</v>
      </c>
      <c r="H18" s="60">
        <v>1</v>
      </c>
    </row>
    <row r="19" spans="1:8" s="10" customFormat="1" ht="15" customHeight="1">
      <c r="A19" s="66" t="s">
        <v>13</v>
      </c>
      <c r="B19" s="60" t="s">
        <v>107</v>
      </c>
      <c r="C19" s="74">
        <f t="shared" si="0"/>
        <v>2</v>
      </c>
      <c r="D19" s="60" t="s">
        <v>169</v>
      </c>
      <c r="E19" s="60" t="s">
        <v>169</v>
      </c>
      <c r="F19" s="60" t="s">
        <v>306</v>
      </c>
      <c r="G19" s="61">
        <v>43090</v>
      </c>
      <c r="H19" s="60" t="s">
        <v>307</v>
      </c>
    </row>
    <row r="20" spans="1:8" s="12" customFormat="1" ht="15" customHeight="1">
      <c r="A20" s="66" t="s">
        <v>14</v>
      </c>
      <c r="B20" s="60" t="s">
        <v>107</v>
      </c>
      <c r="C20" s="74">
        <f t="shared" si="0"/>
        <v>2</v>
      </c>
      <c r="D20" s="60" t="s">
        <v>169</v>
      </c>
      <c r="E20" s="60" t="s">
        <v>169</v>
      </c>
      <c r="F20" s="60" t="s">
        <v>308</v>
      </c>
      <c r="G20" s="61">
        <v>43090</v>
      </c>
      <c r="H20" s="60">
        <v>4</v>
      </c>
    </row>
    <row r="21" spans="1:8" s="12" customFormat="1" ht="15" customHeight="1">
      <c r="A21" s="66" t="s">
        <v>15</v>
      </c>
      <c r="B21" s="60" t="s">
        <v>107</v>
      </c>
      <c r="C21" s="74">
        <f t="shared" si="0"/>
        <v>2</v>
      </c>
      <c r="D21" s="60" t="s">
        <v>169</v>
      </c>
      <c r="E21" s="60" t="s">
        <v>169</v>
      </c>
      <c r="F21" s="60" t="s">
        <v>309</v>
      </c>
      <c r="G21" s="61">
        <v>43096</v>
      </c>
      <c r="H21" s="60">
        <v>9</v>
      </c>
    </row>
    <row r="22" spans="1:8" s="10" customFormat="1" ht="15" customHeight="1">
      <c r="A22" s="66" t="s">
        <v>16</v>
      </c>
      <c r="B22" s="60" t="s">
        <v>106</v>
      </c>
      <c r="C22" s="74">
        <f t="shared" si="0"/>
        <v>0</v>
      </c>
      <c r="D22" s="60" t="s">
        <v>171</v>
      </c>
      <c r="E22" s="60" t="s">
        <v>171</v>
      </c>
      <c r="F22" s="60" t="s">
        <v>310</v>
      </c>
      <c r="G22" s="61">
        <v>43087</v>
      </c>
      <c r="H22" s="60" t="s">
        <v>171</v>
      </c>
    </row>
    <row r="23" spans="1:20" ht="15" customHeight="1">
      <c r="A23" s="66" t="s">
        <v>17</v>
      </c>
      <c r="B23" s="60" t="s">
        <v>107</v>
      </c>
      <c r="C23" s="74">
        <f t="shared" si="0"/>
        <v>2</v>
      </c>
      <c r="D23" s="60" t="s">
        <v>169</v>
      </c>
      <c r="E23" s="60" t="s">
        <v>169</v>
      </c>
      <c r="F23" s="60" t="s">
        <v>311</v>
      </c>
      <c r="G23" s="61">
        <v>43094</v>
      </c>
      <c r="H23" s="60">
        <v>5</v>
      </c>
      <c r="I23" s="11"/>
      <c r="J23" s="11"/>
      <c r="K23" s="11"/>
      <c r="L23" s="11"/>
      <c r="M23" s="11"/>
      <c r="N23" s="11"/>
      <c r="O23" s="11"/>
      <c r="P23" s="11"/>
      <c r="Q23" s="11"/>
      <c r="R23" s="11"/>
      <c r="S23" s="11"/>
      <c r="T23" s="11"/>
    </row>
    <row r="24" spans="1:20" ht="15" customHeight="1">
      <c r="A24" s="66" t="s">
        <v>18</v>
      </c>
      <c r="B24" s="60" t="s">
        <v>106</v>
      </c>
      <c r="C24" s="74">
        <f t="shared" si="0"/>
        <v>0</v>
      </c>
      <c r="D24" s="60" t="s">
        <v>171</v>
      </c>
      <c r="E24" s="60" t="s">
        <v>171</v>
      </c>
      <c r="F24" s="60">
        <v>47</v>
      </c>
      <c r="G24" s="61">
        <v>43068</v>
      </c>
      <c r="H24" s="60" t="s">
        <v>171</v>
      </c>
      <c r="I24" s="11"/>
      <c r="J24" s="11"/>
      <c r="K24" s="11"/>
      <c r="L24" s="11"/>
      <c r="M24" s="11"/>
      <c r="N24" s="11"/>
      <c r="O24" s="11"/>
      <c r="P24" s="11"/>
      <c r="Q24" s="11"/>
      <c r="R24" s="11"/>
      <c r="S24" s="11"/>
      <c r="T24" s="11"/>
    </row>
    <row r="25" spans="1:8" s="13" customFormat="1" ht="15" customHeight="1">
      <c r="A25" s="150" t="s">
        <v>19</v>
      </c>
      <c r="B25" s="153"/>
      <c r="C25" s="154"/>
      <c r="D25" s="153"/>
      <c r="E25" s="153"/>
      <c r="F25" s="153"/>
      <c r="G25" s="155"/>
      <c r="H25" s="153"/>
    </row>
    <row r="26" spans="1:8" s="10" customFormat="1" ht="15" customHeight="1">
      <c r="A26" s="66" t="s">
        <v>20</v>
      </c>
      <c r="B26" s="60" t="s">
        <v>106</v>
      </c>
      <c r="C26" s="74">
        <f t="shared" si="0"/>
        <v>0</v>
      </c>
      <c r="D26" s="60" t="s">
        <v>171</v>
      </c>
      <c r="E26" s="60" t="s">
        <v>171</v>
      </c>
      <c r="F26" s="60" t="s">
        <v>313</v>
      </c>
      <c r="G26" s="61">
        <v>43090</v>
      </c>
      <c r="H26" s="60" t="s">
        <v>171</v>
      </c>
    </row>
    <row r="27" spans="1:20" ht="15" customHeight="1">
      <c r="A27" s="66" t="s">
        <v>21</v>
      </c>
      <c r="B27" s="60" t="s">
        <v>106</v>
      </c>
      <c r="C27" s="74">
        <f t="shared" si="0"/>
        <v>0</v>
      </c>
      <c r="D27" s="60" t="s">
        <v>171</v>
      </c>
      <c r="E27" s="60" t="s">
        <v>171</v>
      </c>
      <c r="F27" s="60" t="s">
        <v>314</v>
      </c>
      <c r="G27" s="61">
        <v>43076</v>
      </c>
      <c r="H27" s="60" t="s">
        <v>171</v>
      </c>
      <c r="I27" s="11"/>
      <c r="J27" s="11"/>
      <c r="K27" s="11"/>
      <c r="L27" s="11"/>
      <c r="M27" s="11"/>
      <c r="N27" s="11"/>
      <c r="O27" s="11"/>
      <c r="P27" s="11"/>
      <c r="Q27" s="11"/>
      <c r="R27" s="11"/>
      <c r="S27" s="11"/>
      <c r="T27" s="11"/>
    </row>
    <row r="28" spans="1:20" ht="15" customHeight="1">
      <c r="A28" s="66" t="s">
        <v>22</v>
      </c>
      <c r="B28" s="60" t="s">
        <v>107</v>
      </c>
      <c r="C28" s="74">
        <f t="shared" si="0"/>
        <v>2</v>
      </c>
      <c r="D28" s="60" t="s">
        <v>169</v>
      </c>
      <c r="E28" s="60" t="s">
        <v>169</v>
      </c>
      <c r="F28" s="60" t="s">
        <v>315</v>
      </c>
      <c r="G28" s="61">
        <v>43084</v>
      </c>
      <c r="H28" s="60">
        <v>6</v>
      </c>
      <c r="I28" s="11"/>
      <c r="J28" s="11"/>
      <c r="K28" s="11"/>
      <c r="L28" s="11"/>
      <c r="M28" s="11"/>
      <c r="N28" s="11"/>
      <c r="O28" s="11"/>
      <c r="P28" s="11"/>
      <c r="Q28" s="11"/>
      <c r="R28" s="11"/>
      <c r="S28" s="11"/>
      <c r="T28" s="11"/>
    </row>
    <row r="29" spans="1:20" ht="15" customHeight="1">
      <c r="A29" s="66" t="s">
        <v>23</v>
      </c>
      <c r="B29" s="60" t="s">
        <v>107</v>
      </c>
      <c r="C29" s="74">
        <f t="shared" si="0"/>
        <v>2</v>
      </c>
      <c r="D29" s="60" t="s">
        <v>169</v>
      </c>
      <c r="E29" s="60" t="s">
        <v>169</v>
      </c>
      <c r="F29" s="60" t="s">
        <v>316</v>
      </c>
      <c r="G29" s="61">
        <v>43084</v>
      </c>
      <c r="H29" s="60">
        <v>2</v>
      </c>
      <c r="I29" s="11"/>
      <c r="J29" s="11"/>
      <c r="K29" s="11"/>
      <c r="L29" s="11"/>
      <c r="M29" s="11"/>
      <c r="N29" s="11"/>
      <c r="O29" s="11"/>
      <c r="P29" s="11"/>
      <c r="Q29" s="11"/>
      <c r="R29" s="11"/>
      <c r="S29" s="11"/>
      <c r="T29" s="11"/>
    </row>
    <row r="30" spans="1:20" ht="15" customHeight="1">
      <c r="A30" s="66" t="s">
        <v>24</v>
      </c>
      <c r="B30" s="60" t="s">
        <v>107</v>
      </c>
      <c r="C30" s="74">
        <f t="shared" si="0"/>
        <v>2</v>
      </c>
      <c r="D30" s="60" t="s">
        <v>169</v>
      </c>
      <c r="E30" s="60" t="s">
        <v>169</v>
      </c>
      <c r="F30" s="60">
        <v>128</v>
      </c>
      <c r="G30" s="61">
        <v>43088</v>
      </c>
      <c r="H30" s="60" t="s">
        <v>317</v>
      </c>
      <c r="I30" s="11"/>
      <c r="J30" s="11"/>
      <c r="K30" s="11"/>
      <c r="L30" s="11"/>
      <c r="M30" s="11"/>
      <c r="N30" s="11"/>
      <c r="O30" s="11"/>
      <c r="P30" s="11"/>
      <c r="Q30" s="11"/>
      <c r="R30" s="11"/>
      <c r="S30" s="11"/>
      <c r="T30" s="11"/>
    </row>
    <row r="31" spans="1:8" s="10" customFormat="1" ht="15" customHeight="1">
      <c r="A31" s="66" t="s">
        <v>25</v>
      </c>
      <c r="B31" s="60" t="s">
        <v>107</v>
      </c>
      <c r="C31" s="74">
        <f t="shared" si="0"/>
        <v>2</v>
      </c>
      <c r="D31" s="60" t="s">
        <v>169</v>
      </c>
      <c r="E31" s="60" t="s">
        <v>169</v>
      </c>
      <c r="F31" s="60" t="s">
        <v>318</v>
      </c>
      <c r="G31" s="61">
        <v>43090</v>
      </c>
      <c r="H31" s="60">
        <v>1</v>
      </c>
    </row>
    <row r="32" spans="1:20" ht="15" customHeight="1">
      <c r="A32" s="66" t="s">
        <v>26</v>
      </c>
      <c r="B32" s="60" t="s">
        <v>107</v>
      </c>
      <c r="C32" s="74">
        <f t="shared" si="0"/>
        <v>2</v>
      </c>
      <c r="D32" s="60" t="s">
        <v>169</v>
      </c>
      <c r="E32" s="60" t="s">
        <v>169</v>
      </c>
      <c r="F32" s="60" t="s">
        <v>319</v>
      </c>
      <c r="G32" s="61">
        <v>43091</v>
      </c>
      <c r="H32" s="60">
        <v>5</v>
      </c>
      <c r="I32" s="11"/>
      <c r="J32" s="11"/>
      <c r="K32" s="11"/>
      <c r="L32" s="11"/>
      <c r="M32" s="11"/>
      <c r="N32" s="11"/>
      <c r="O32" s="11"/>
      <c r="P32" s="11"/>
      <c r="Q32" s="11"/>
      <c r="R32" s="11"/>
      <c r="S32" s="11"/>
      <c r="T32" s="11"/>
    </row>
    <row r="33" spans="1:20" ht="15" customHeight="1">
      <c r="A33" s="66" t="s">
        <v>27</v>
      </c>
      <c r="B33" s="60" t="s">
        <v>106</v>
      </c>
      <c r="C33" s="74">
        <f t="shared" si="0"/>
        <v>0</v>
      </c>
      <c r="D33" s="60" t="s">
        <v>171</v>
      </c>
      <c r="E33" s="60" t="s">
        <v>169</v>
      </c>
      <c r="F33" s="60" t="s">
        <v>320</v>
      </c>
      <c r="G33" s="61">
        <v>43097</v>
      </c>
      <c r="H33" s="60">
        <v>1</v>
      </c>
      <c r="I33" s="11"/>
      <c r="J33" s="11"/>
      <c r="K33" s="11"/>
      <c r="L33" s="11"/>
      <c r="M33" s="11"/>
      <c r="N33" s="11"/>
      <c r="O33" s="11"/>
      <c r="P33" s="11"/>
      <c r="Q33" s="11"/>
      <c r="R33" s="11"/>
      <c r="S33" s="11"/>
      <c r="T33" s="11"/>
    </row>
    <row r="34" spans="1:20" ht="15" customHeight="1">
      <c r="A34" s="66" t="s">
        <v>28</v>
      </c>
      <c r="B34" s="60" t="s">
        <v>107</v>
      </c>
      <c r="C34" s="74">
        <f t="shared" si="0"/>
        <v>2</v>
      </c>
      <c r="D34" s="60" t="s">
        <v>169</v>
      </c>
      <c r="E34" s="60" t="s">
        <v>169</v>
      </c>
      <c r="F34" s="60" t="s">
        <v>321</v>
      </c>
      <c r="G34" s="61">
        <v>43095</v>
      </c>
      <c r="H34" s="60">
        <v>4</v>
      </c>
      <c r="I34" s="11"/>
      <c r="J34" s="11"/>
      <c r="K34" s="11"/>
      <c r="L34" s="11"/>
      <c r="M34" s="11"/>
      <c r="N34" s="11"/>
      <c r="O34" s="11"/>
      <c r="P34" s="11"/>
      <c r="Q34" s="11"/>
      <c r="R34" s="11"/>
      <c r="S34" s="11"/>
      <c r="T34" s="11"/>
    </row>
    <row r="35" spans="1:20" ht="15" customHeight="1">
      <c r="A35" s="66" t="s">
        <v>29</v>
      </c>
      <c r="B35" s="60" t="s">
        <v>107</v>
      </c>
      <c r="C35" s="74">
        <f t="shared" si="0"/>
        <v>2</v>
      </c>
      <c r="D35" s="60" t="s">
        <v>169</v>
      </c>
      <c r="E35" s="60" t="s">
        <v>169</v>
      </c>
      <c r="F35" s="60" t="s">
        <v>322</v>
      </c>
      <c r="G35" s="61">
        <v>43073</v>
      </c>
      <c r="H35" s="60">
        <v>1</v>
      </c>
      <c r="I35" s="11"/>
      <c r="J35" s="11"/>
      <c r="K35" s="11"/>
      <c r="L35" s="11"/>
      <c r="M35" s="11"/>
      <c r="N35" s="11"/>
      <c r="O35" s="11"/>
      <c r="P35" s="11"/>
      <c r="Q35" s="11"/>
      <c r="R35" s="11"/>
      <c r="S35" s="11"/>
      <c r="T35" s="11"/>
    </row>
    <row r="36" spans="1:20" ht="15" customHeight="1">
      <c r="A36" s="66" t="s">
        <v>30</v>
      </c>
      <c r="B36" s="60" t="s">
        <v>107</v>
      </c>
      <c r="C36" s="74">
        <f t="shared" si="0"/>
        <v>2</v>
      </c>
      <c r="D36" s="60" t="s">
        <v>169</v>
      </c>
      <c r="E36" s="60" t="s">
        <v>169</v>
      </c>
      <c r="F36" s="60" t="s">
        <v>323</v>
      </c>
      <c r="G36" s="61">
        <v>43077</v>
      </c>
      <c r="H36" s="60">
        <v>4</v>
      </c>
      <c r="I36" s="11"/>
      <c r="J36" s="11"/>
      <c r="K36" s="11"/>
      <c r="L36" s="11"/>
      <c r="M36" s="11"/>
      <c r="N36" s="11"/>
      <c r="O36" s="11"/>
      <c r="P36" s="11"/>
      <c r="Q36" s="11"/>
      <c r="R36" s="11"/>
      <c r="S36" s="11"/>
      <c r="T36" s="11"/>
    </row>
    <row r="37" spans="1:8" s="13" customFormat="1" ht="15" customHeight="1">
      <c r="A37" s="150" t="s">
        <v>31</v>
      </c>
      <c r="B37" s="153"/>
      <c r="C37" s="154"/>
      <c r="D37" s="153"/>
      <c r="E37" s="153"/>
      <c r="F37" s="153"/>
      <c r="G37" s="155"/>
      <c r="H37" s="153"/>
    </row>
    <row r="38" spans="1:8" s="12" customFormat="1" ht="15" customHeight="1">
      <c r="A38" s="66" t="s">
        <v>32</v>
      </c>
      <c r="B38" s="60" t="s">
        <v>107</v>
      </c>
      <c r="C38" s="74">
        <f t="shared" si="0"/>
        <v>2</v>
      </c>
      <c r="D38" s="60" t="s">
        <v>169</v>
      </c>
      <c r="E38" s="60" t="s">
        <v>169</v>
      </c>
      <c r="F38" s="60">
        <v>109</v>
      </c>
      <c r="G38" s="61">
        <v>43087</v>
      </c>
      <c r="H38" s="60">
        <v>1</v>
      </c>
    </row>
    <row r="39" spans="1:8" s="12" customFormat="1" ht="15" customHeight="1">
      <c r="A39" s="66" t="s">
        <v>33</v>
      </c>
      <c r="B39" s="60" t="s">
        <v>107</v>
      </c>
      <c r="C39" s="74">
        <f t="shared" si="0"/>
        <v>2</v>
      </c>
      <c r="D39" s="60" t="s">
        <v>169</v>
      </c>
      <c r="E39" s="60" t="s">
        <v>169</v>
      </c>
      <c r="F39" s="60" t="s">
        <v>324</v>
      </c>
      <c r="G39" s="61">
        <v>43089</v>
      </c>
      <c r="H39" s="60">
        <v>4</v>
      </c>
    </row>
    <row r="40" spans="1:8" s="12" customFormat="1" ht="15" customHeight="1">
      <c r="A40" s="66" t="s">
        <v>99</v>
      </c>
      <c r="B40" s="60" t="s">
        <v>107</v>
      </c>
      <c r="C40" s="74">
        <f t="shared" si="0"/>
        <v>2</v>
      </c>
      <c r="D40" s="60" t="s">
        <v>169</v>
      </c>
      <c r="E40" s="60" t="s">
        <v>169</v>
      </c>
      <c r="F40" s="60" t="s">
        <v>325</v>
      </c>
      <c r="G40" s="61">
        <v>43090</v>
      </c>
      <c r="H40" s="60">
        <v>1</v>
      </c>
    </row>
    <row r="41" spans="1:20" ht="15" customHeight="1">
      <c r="A41" s="66" t="s">
        <v>34</v>
      </c>
      <c r="B41" s="60" t="s">
        <v>107</v>
      </c>
      <c r="C41" s="74">
        <f t="shared" si="0"/>
        <v>2</v>
      </c>
      <c r="D41" s="60" t="s">
        <v>169</v>
      </c>
      <c r="E41" s="60" t="s">
        <v>169</v>
      </c>
      <c r="F41" s="60" t="s">
        <v>326</v>
      </c>
      <c r="G41" s="61">
        <v>43089</v>
      </c>
      <c r="H41" s="60">
        <v>3</v>
      </c>
      <c r="I41" s="11"/>
      <c r="J41" s="11"/>
      <c r="K41" s="11"/>
      <c r="L41" s="11"/>
      <c r="M41" s="11"/>
      <c r="N41" s="11"/>
      <c r="O41" s="11"/>
      <c r="P41" s="11"/>
      <c r="Q41" s="11"/>
      <c r="R41" s="11"/>
      <c r="S41" s="11"/>
      <c r="T41" s="11"/>
    </row>
    <row r="42" spans="1:8" s="10" customFormat="1" ht="15" customHeight="1">
      <c r="A42" s="66" t="s">
        <v>35</v>
      </c>
      <c r="B42" s="60" t="s">
        <v>107</v>
      </c>
      <c r="C42" s="74">
        <f t="shared" si="0"/>
        <v>2</v>
      </c>
      <c r="D42" s="60" t="s">
        <v>169</v>
      </c>
      <c r="E42" s="60" t="s">
        <v>169</v>
      </c>
      <c r="F42" s="60" t="s">
        <v>327</v>
      </c>
      <c r="G42" s="61">
        <v>43087</v>
      </c>
      <c r="H42" s="60">
        <v>1</v>
      </c>
    </row>
    <row r="43" spans="1:8" s="12" customFormat="1" ht="15" customHeight="1">
      <c r="A43" s="66" t="s">
        <v>36</v>
      </c>
      <c r="B43" s="60" t="s">
        <v>107</v>
      </c>
      <c r="C43" s="74">
        <f t="shared" si="0"/>
        <v>2</v>
      </c>
      <c r="D43" s="60" t="s">
        <v>169</v>
      </c>
      <c r="E43" s="60" t="s">
        <v>169</v>
      </c>
      <c r="F43" s="60" t="s">
        <v>328</v>
      </c>
      <c r="G43" s="61">
        <v>43084</v>
      </c>
      <c r="H43" s="60">
        <v>1</v>
      </c>
    </row>
    <row r="44" spans="1:8" s="12" customFormat="1" ht="15" customHeight="1">
      <c r="A44" s="66" t="s">
        <v>37</v>
      </c>
      <c r="B44" s="60" t="s">
        <v>107</v>
      </c>
      <c r="C44" s="74">
        <f t="shared" si="0"/>
        <v>2</v>
      </c>
      <c r="D44" s="60" t="s">
        <v>169</v>
      </c>
      <c r="E44" s="60" t="s">
        <v>169</v>
      </c>
      <c r="F44" s="60" t="s">
        <v>329</v>
      </c>
      <c r="G44" s="61">
        <v>43090</v>
      </c>
      <c r="H44" s="60">
        <v>1</v>
      </c>
    </row>
    <row r="45" spans="1:8" s="12" customFormat="1" ht="15" customHeight="1">
      <c r="A45" s="66" t="s">
        <v>100</v>
      </c>
      <c r="B45" s="60" t="s">
        <v>106</v>
      </c>
      <c r="C45" s="74">
        <f t="shared" si="0"/>
        <v>0</v>
      </c>
      <c r="D45" s="60" t="s">
        <v>171</v>
      </c>
      <c r="E45" s="60" t="s">
        <v>171</v>
      </c>
      <c r="F45" s="60" t="s">
        <v>330</v>
      </c>
      <c r="G45" s="61">
        <v>43095</v>
      </c>
      <c r="H45" s="60" t="s">
        <v>171</v>
      </c>
    </row>
    <row r="46" spans="1:8" s="13" customFormat="1" ht="15" customHeight="1">
      <c r="A46" s="150" t="s">
        <v>38</v>
      </c>
      <c r="B46" s="153"/>
      <c r="C46" s="154"/>
      <c r="D46" s="153"/>
      <c r="E46" s="153"/>
      <c r="F46" s="153"/>
      <c r="G46" s="155"/>
      <c r="H46" s="153"/>
    </row>
    <row r="47" spans="1:8" s="12" customFormat="1" ht="15" customHeight="1">
      <c r="A47" s="66" t="s">
        <v>39</v>
      </c>
      <c r="B47" s="60" t="s">
        <v>107</v>
      </c>
      <c r="C47" s="74">
        <f t="shared" si="0"/>
        <v>2</v>
      </c>
      <c r="D47" s="60" t="s">
        <v>169</v>
      </c>
      <c r="E47" s="60" t="s">
        <v>169</v>
      </c>
      <c r="F47" s="60">
        <v>100</v>
      </c>
      <c r="G47" s="61">
        <v>43095</v>
      </c>
      <c r="H47" s="60">
        <v>1</v>
      </c>
    </row>
    <row r="48" spans="1:8" s="12" customFormat="1" ht="15" customHeight="1">
      <c r="A48" s="66" t="s">
        <v>40</v>
      </c>
      <c r="B48" s="60" t="s">
        <v>107</v>
      </c>
      <c r="C48" s="74">
        <f t="shared" si="0"/>
        <v>2</v>
      </c>
      <c r="D48" s="60" t="s">
        <v>169</v>
      </c>
      <c r="E48" s="60" t="s">
        <v>169</v>
      </c>
      <c r="F48" s="60" t="s">
        <v>331</v>
      </c>
      <c r="G48" s="61">
        <v>43095</v>
      </c>
      <c r="H48" s="60">
        <v>4</v>
      </c>
    </row>
    <row r="49" spans="1:20" ht="15" customHeight="1">
      <c r="A49" s="66" t="s">
        <v>41</v>
      </c>
      <c r="B49" s="60" t="s">
        <v>107</v>
      </c>
      <c r="C49" s="74">
        <f t="shared" si="0"/>
        <v>2</v>
      </c>
      <c r="D49" s="60" t="s">
        <v>169</v>
      </c>
      <c r="E49" s="60" t="s">
        <v>169</v>
      </c>
      <c r="F49" s="60" t="s">
        <v>332</v>
      </c>
      <c r="G49" s="61">
        <v>43097</v>
      </c>
      <c r="H49" s="60">
        <v>4</v>
      </c>
      <c r="I49" s="11"/>
      <c r="J49" s="11"/>
      <c r="K49" s="11"/>
      <c r="L49" s="11"/>
      <c r="M49" s="11"/>
      <c r="N49" s="11"/>
      <c r="O49" s="11"/>
      <c r="P49" s="11"/>
      <c r="Q49" s="11"/>
      <c r="R49" s="11"/>
      <c r="S49" s="11"/>
      <c r="T49" s="11"/>
    </row>
    <row r="50" spans="1:20" ht="15" customHeight="1">
      <c r="A50" s="66" t="s">
        <v>42</v>
      </c>
      <c r="B50" s="60" t="s">
        <v>107</v>
      </c>
      <c r="C50" s="74">
        <f t="shared" si="0"/>
        <v>2</v>
      </c>
      <c r="D50" s="60" t="s">
        <v>169</v>
      </c>
      <c r="E50" s="60" t="s">
        <v>169</v>
      </c>
      <c r="F50" s="60" t="s">
        <v>314</v>
      </c>
      <c r="G50" s="61">
        <v>43094</v>
      </c>
      <c r="H50" s="60">
        <v>2</v>
      </c>
      <c r="I50" s="11"/>
      <c r="J50" s="11"/>
      <c r="K50" s="11"/>
      <c r="L50" s="11"/>
      <c r="M50" s="11"/>
      <c r="N50" s="11"/>
      <c r="O50" s="11"/>
      <c r="P50" s="11"/>
      <c r="Q50" s="11"/>
      <c r="R50" s="11"/>
      <c r="S50" s="11"/>
      <c r="T50" s="11"/>
    </row>
    <row r="51" spans="1:8" s="12" customFormat="1" ht="15" customHeight="1">
      <c r="A51" s="66" t="s">
        <v>92</v>
      </c>
      <c r="B51" s="60" t="s">
        <v>106</v>
      </c>
      <c r="C51" s="74">
        <f t="shared" si="0"/>
        <v>0</v>
      </c>
      <c r="D51" s="60" t="s">
        <v>171</v>
      </c>
      <c r="E51" s="60" t="s">
        <v>169</v>
      </c>
      <c r="F51" s="60" t="s">
        <v>333</v>
      </c>
      <c r="G51" s="61">
        <v>43090</v>
      </c>
      <c r="H51" s="60">
        <v>4</v>
      </c>
    </row>
    <row r="52" spans="1:20" ht="15" customHeight="1">
      <c r="A52" s="66" t="s">
        <v>43</v>
      </c>
      <c r="B52" s="60" t="s">
        <v>106</v>
      </c>
      <c r="C52" s="74">
        <f t="shared" si="0"/>
        <v>0</v>
      </c>
      <c r="D52" s="60" t="s">
        <v>171</v>
      </c>
      <c r="E52" s="60" t="s">
        <v>171</v>
      </c>
      <c r="F52" s="60" t="s">
        <v>334</v>
      </c>
      <c r="G52" s="61">
        <v>43095</v>
      </c>
      <c r="H52" s="60" t="s">
        <v>171</v>
      </c>
      <c r="I52" s="11"/>
      <c r="J52" s="11"/>
      <c r="K52" s="11"/>
      <c r="L52" s="11"/>
      <c r="M52" s="11"/>
      <c r="N52" s="11"/>
      <c r="O52" s="11"/>
      <c r="P52" s="11"/>
      <c r="Q52" s="11"/>
      <c r="R52" s="11"/>
      <c r="S52" s="11"/>
      <c r="T52" s="11"/>
    </row>
    <row r="53" spans="1:20" ht="15" customHeight="1">
      <c r="A53" s="66" t="s">
        <v>44</v>
      </c>
      <c r="B53" s="60" t="s">
        <v>107</v>
      </c>
      <c r="C53" s="74">
        <f t="shared" si="0"/>
        <v>2</v>
      </c>
      <c r="D53" s="60" t="s">
        <v>169</v>
      </c>
      <c r="E53" s="60" t="s">
        <v>169</v>
      </c>
      <c r="F53" s="60" t="s">
        <v>335</v>
      </c>
      <c r="G53" s="61">
        <v>43082</v>
      </c>
      <c r="H53" s="60">
        <v>13</v>
      </c>
      <c r="I53" s="11"/>
      <c r="J53" s="11"/>
      <c r="K53" s="11"/>
      <c r="L53" s="11"/>
      <c r="M53" s="11"/>
      <c r="N53" s="11"/>
      <c r="O53" s="11"/>
      <c r="P53" s="11"/>
      <c r="Q53" s="11"/>
      <c r="R53" s="11"/>
      <c r="S53" s="11"/>
      <c r="T53" s="11"/>
    </row>
    <row r="54" spans="1:8" s="13" customFormat="1" ht="15" customHeight="1">
      <c r="A54" s="150" t="s">
        <v>45</v>
      </c>
      <c r="B54" s="153"/>
      <c r="C54" s="154"/>
      <c r="D54" s="156"/>
      <c r="E54" s="156"/>
      <c r="F54" s="153"/>
      <c r="G54" s="155"/>
      <c r="H54" s="153"/>
    </row>
    <row r="55" spans="1:8" s="12" customFormat="1" ht="15" customHeight="1">
      <c r="A55" s="66" t="s">
        <v>46</v>
      </c>
      <c r="B55" s="60" t="s">
        <v>107</v>
      </c>
      <c r="C55" s="74">
        <f t="shared" si="0"/>
        <v>2</v>
      </c>
      <c r="D55" s="60" t="s">
        <v>169</v>
      </c>
      <c r="E55" s="60" t="s">
        <v>169</v>
      </c>
      <c r="F55" s="60" t="s">
        <v>336</v>
      </c>
      <c r="G55" s="61">
        <v>43069</v>
      </c>
      <c r="H55" s="60">
        <v>10</v>
      </c>
    </row>
    <row r="56" spans="1:8" s="12" customFormat="1" ht="15" customHeight="1">
      <c r="A56" s="66" t="s">
        <v>47</v>
      </c>
      <c r="B56" s="60" t="s">
        <v>106</v>
      </c>
      <c r="C56" s="74">
        <f t="shared" si="0"/>
        <v>0</v>
      </c>
      <c r="D56" s="60" t="s">
        <v>171</v>
      </c>
      <c r="E56" s="60" t="s">
        <v>171</v>
      </c>
      <c r="F56" s="60" t="s">
        <v>337</v>
      </c>
      <c r="G56" s="61">
        <v>43070</v>
      </c>
      <c r="H56" s="60" t="s">
        <v>171</v>
      </c>
    </row>
    <row r="57" spans="1:8" s="12" customFormat="1" ht="15" customHeight="1">
      <c r="A57" s="66" t="s">
        <v>48</v>
      </c>
      <c r="B57" s="60" t="s">
        <v>106</v>
      </c>
      <c r="C57" s="74">
        <f t="shared" si="0"/>
        <v>0</v>
      </c>
      <c r="D57" s="60" t="s">
        <v>171</v>
      </c>
      <c r="E57" s="60" t="s">
        <v>169</v>
      </c>
      <c r="F57" s="60" t="s">
        <v>338</v>
      </c>
      <c r="G57" s="61">
        <v>43094</v>
      </c>
      <c r="H57" s="60">
        <v>4</v>
      </c>
    </row>
    <row r="58" spans="1:8" s="12" customFormat="1" ht="15" customHeight="1">
      <c r="A58" s="66" t="s">
        <v>49</v>
      </c>
      <c r="B58" s="60" t="s">
        <v>107</v>
      </c>
      <c r="C58" s="74">
        <f t="shared" si="0"/>
        <v>2</v>
      </c>
      <c r="D58" s="60" t="s">
        <v>169</v>
      </c>
      <c r="E58" s="60" t="s">
        <v>169</v>
      </c>
      <c r="F58" s="60" t="s">
        <v>339</v>
      </c>
      <c r="G58" s="61">
        <v>43069</v>
      </c>
      <c r="H58" s="60">
        <v>3</v>
      </c>
    </row>
    <row r="59" spans="1:20" ht="15" customHeight="1">
      <c r="A59" s="66" t="s">
        <v>50</v>
      </c>
      <c r="B59" s="60" t="s">
        <v>107</v>
      </c>
      <c r="C59" s="74">
        <f t="shared" si="0"/>
        <v>2</v>
      </c>
      <c r="D59" s="60" t="s">
        <v>169</v>
      </c>
      <c r="E59" s="60" t="s">
        <v>169</v>
      </c>
      <c r="F59" s="60" t="s">
        <v>340</v>
      </c>
      <c r="G59" s="61">
        <v>43095</v>
      </c>
      <c r="H59" s="60">
        <v>1</v>
      </c>
      <c r="I59" s="39"/>
      <c r="J59" s="39"/>
      <c r="K59" s="39"/>
      <c r="L59" s="11"/>
      <c r="M59" s="11"/>
      <c r="N59" s="11"/>
      <c r="O59" s="11"/>
      <c r="P59" s="11"/>
      <c r="Q59" s="11"/>
      <c r="R59" s="11"/>
      <c r="S59" s="11"/>
      <c r="T59" s="11"/>
    </row>
    <row r="60" spans="1:8" s="12" customFormat="1" ht="15" customHeight="1">
      <c r="A60" s="66" t="s">
        <v>51</v>
      </c>
      <c r="B60" s="60" t="s">
        <v>107</v>
      </c>
      <c r="C60" s="74">
        <f t="shared" si="0"/>
        <v>2</v>
      </c>
      <c r="D60" s="60" t="s">
        <v>169</v>
      </c>
      <c r="E60" s="60" t="s">
        <v>169</v>
      </c>
      <c r="F60" s="60">
        <v>71</v>
      </c>
      <c r="G60" s="61">
        <v>43070</v>
      </c>
      <c r="H60" s="60">
        <v>6</v>
      </c>
    </row>
    <row r="61" spans="1:8" s="12" customFormat="1" ht="15" customHeight="1">
      <c r="A61" s="66" t="s">
        <v>52</v>
      </c>
      <c r="B61" s="60" t="s">
        <v>106</v>
      </c>
      <c r="C61" s="74">
        <f t="shared" si="0"/>
        <v>0</v>
      </c>
      <c r="D61" s="60" t="s">
        <v>171</v>
      </c>
      <c r="E61" s="60" t="s">
        <v>171</v>
      </c>
      <c r="F61" s="60" t="s">
        <v>341</v>
      </c>
      <c r="G61" s="61">
        <v>43076</v>
      </c>
      <c r="H61" s="60" t="s">
        <v>171</v>
      </c>
    </row>
    <row r="62" spans="1:8" s="12" customFormat="1" ht="15" customHeight="1">
      <c r="A62" s="66" t="s">
        <v>53</v>
      </c>
      <c r="B62" s="60" t="s">
        <v>106</v>
      </c>
      <c r="C62" s="74">
        <f t="shared" si="0"/>
        <v>0</v>
      </c>
      <c r="D62" s="60" t="s">
        <v>171</v>
      </c>
      <c r="E62" s="60" t="s">
        <v>169</v>
      </c>
      <c r="F62" s="60" t="s">
        <v>342</v>
      </c>
      <c r="G62" s="61">
        <v>43075</v>
      </c>
      <c r="H62" s="60">
        <v>8</v>
      </c>
    </row>
    <row r="63" spans="1:8" s="12" customFormat="1" ht="15" customHeight="1">
      <c r="A63" s="66" t="s">
        <v>54</v>
      </c>
      <c r="B63" s="60" t="s">
        <v>107</v>
      </c>
      <c r="C63" s="74">
        <f t="shared" si="0"/>
        <v>2</v>
      </c>
      <c r="D63" s="60" t="s">
        <v>169</v>
      </c>
      <c r="E63" s="60" t="s">
        <v>169</v>
      </c>
      <c r="F63" s="60" t="s">
        <v>343</v>
      </c>
      <c r="G63" s="61">
        <v>43091</v>
      </c>
      <c r="H63" s="60">
        <v>3</v>
      </c>
    </row>
    <row r="64" spans="1:8" s="12" customFormat="1" ht="15" customHeight="1">
      <c r="A64" s="66" t="s">
        <v>55</v>
      </c>
      <c r="B64" s="60" t="s">
        <v>107</v>
      </c>
      <c r="C64" s="74">
        <f t="shared" si="0"/>
        <v>2</v>
      </c>
      <c r="D64" s="60" t="s">
        <v>169</v>
      </c>
      <c r="E64" s="60" t="s">
        <v>169</v>
      </c>
      <c r="F64" s="60" t="s">
        <v>344</v>
      </c>
      <c r="G64" s="61">
        <v>43090</v>
      </c>
      <c r="H64" s="60">
        <v>1</v>
      </c>
    </row>
    <row r="65" spans="1:20" ht="15" customHeight="1">
      <c r="A65" s="66" t="s">
        <v>56</v>
      </c>
      <c r="B65" s="60" t="s">
        <v>107</v>
      </c>
      <c r="C65" s="74">
        <f t="shared" si="0"/>
        <v>2</v>
      </c>
      <c r="D65" s="60" t="s">
        <v>169</v>
      </c>
      <c r="E65" s="60" t="s">
        <v>169</v>
      </c>
      <c r="F65" s="60" t="s">
        <v>345</v>
      </c>
      <c r="G65" s="61">
        <v>43089</v>
      </c>
      <c r="H65" s="60" t="s">
        <v>346</v>
      </c>
      <c r="I65" s="39"/>
      <c r="J65" s="39"/>
      <c r="K65" s="39"/>
      <c r="L65" s="11"/>
      <c r="M65" s="11"/>
      <c r="N65" s="11"/>
      <c r="O65" s="11"/>
      <c r="P65" s="11"/>
      <c r="Q65" s="11"/>
      <c r="R65" s="11"/>
      <c r="S65" s="11"/>
      <c r="T65" s="11"/>
    </row>
    <row r="66" spans="1:8" s="12" customFormat="1" ht="15" customHeight="1">
      <c r="A66" s="66" t="s">
        <v>57</v>
      </c>
      <c r="B66" s="60" t="s">
        <v>106</v>
      </c>
      <c r="C66" s="74">
        <f t="shared" si="0"/>
        <v>0</v>
      </c>
      <c r="D66" s="60" t="s">
        <v>171</v>
      </c>
      <c r="E66" s="60" t="s">
        <v>171</v>
      </c>
      <c r="F66" s="60" t="s">
        <v>347</v>
      </c>
      <c r="G66" s="61">
        <v>43075</v>
      </c>
      <c r="H66" s="60" t="s">
        <v>171</v>
      </c>
    </row>
    <row r="67" spans="1:8" s="12" customFormat="1" ht="15" customHeight="1">
      <c r="A67" s="66" t="s">
        <v>58</v>
      </c>
      <c r="B67" s="60" t="s">
        <v>107</v>
      </c>
      <c r="C67" s="74">
        <f t="shared" si="0"/>
        <v>2</v>
      </c>
      <c r="D67" s="60" t="s">
        <v>169</v>
      </c>
      <c r="E67" s="60" t="s">
        <v>169</v>
      </c>
      <c r="F67" s="60" t="s">
        <v>349</v>
      </c>
      <c r="G67" s="61">
        <v>43067</v>
      </c>
      <c r="H67" s="60">
        <v>1</v>
      </c>
    </row>
    <row r="68" spans="1:20" ht="15" customHeight="1">
      <c r="A68" s="66" t="s">
        <v>59</v>
      </c>
      <c r="B68" s="60" t="s">
        <v>106</v>
      </c>
      <c r="C68" s="74">
        <f t="shared" si="0"/>
        <v>0</v>
      </c>
      <c r="D68" s="60" t="s">
        <v>171</v>
      </c>
      <c r="E68" s="60" t="s">
        <v>171</v>
      </c>
      <c r="F68" s="60" t="s">
        <v>348</v>
      </c>
      <c r="G68" s="61">
        <v>43066</v>
      </c>
      <c r="H68" s="60" t="s">
        <v>171</v>
      </c>
      <c r="I68" s="39"/>
      <c r="J68" s="39"/>
      <c r="K68" s="39"/>
      <c r="L68" s="11"/>
      <c r="M68" s="11"/>
      <c r="N68" s="11"/>
      <c r="O68" s="11"/>
      <c r="P68" s="11"/>
      <c r="Q68" s="11"/>
      <c r="R68" s="11"/>
      <c r="S68" s="11"/>
      <c r="T68" s="11"/>
    </row>
    <row r="69" spans="1:8" s="13" customFormat="1" ht="15" customHeight="1">
      <c r="A69" s="150" t="s">
        <v>60</v>
      </c>
      <c r="B69" s="153"/>
      <c r="C69" s="154"/>
      <c r="D69" s="156"/>
      <c r="E69" s="156"/>
      <c r="F69" s="156"/>
      <c r="G69" s="155"/>
      <c r="H69" s="153"/>
    </row>
    <row r="70" spans="1:8" s="12" customFormat="1" ht="15" customHeight="1">
      <c r="A70" s="66" t="s">
        <v>61</v>
      </c>
      <c r="B70" s="60" t="s">
        <v>106</v>
      </c>
      <c r="C70" s="74">
        <f t="shared" si="0"/>
        <v>0</v>
      </c>
      <c r="D70" s="60" t="s">
        <v>171</v>
      </c>
      <c r="E70" s="60" t="s">
        <v>171</v>
      </c>
      <c r="F70" s="60">
        <v>114</v>
      </c>
      <c r="G70" s="61">
        <v>43095</v>
      </c>
      <c r="H70" s="60" t="s">
        <v>171</v>
      </c>
    </row>
    <row r="71" spans="1:20" ht="15" customHeight="1">
      <c r="A71" s="66" t="s">
        <v>62</v>
      </c>
      <c r="B71" s="60" t="s">
        <v>107</v>
      </c>
      <c r="C71" s="74">
        <f t="shared" si="0"/>
        <v>2</v>
      </c>
      <c r="D71" s="60" t="s">
        <v>169</v>
      </c>
      <c r="E71" s="60" t="s">
        <v>169</v>
      </c>
      <c r="F71" s="60" t="s">
        <v>350</v>
      </c>
      <c r="G71" s="61">
        <v>43076</v>
      </c>
      <c r="H71" s="60">
        <v>3</v>
      </c>
      <c r="I71" s="39"/>
      <c r="J71" s="39"/>
      <c r="K71" s="39"/>
      <c r="L71" s="11"/>
      <c r="M71" s="11"/>
      <c r="N71" s="11"/>
      <c r="O71" s="11"/>
      <c r="P71" s="11"/>
      <c r="Q71" s="11"/>
      <c r="R71" s="11"/>
      <c r="S71" s="11"/>
      <c r="T71" s="11"/>
    </row>
    <row r="72" spans="1:20" ht="15" customHeight="1">
      <c r="A72" s="66" t="s">
        <v>63</v>
      </c>
      <c r="B72" s="60" t="s">
        <v>107</v>
      </c>
      <c r="C72" s="74">
        <f aca="true" t="shared" si="1" ref="C72:C98">IF(B72="Да, содержится",2,0)</f>
        <v>2</v>
      </c>
      <c r="D72" s="60" t="s">
        <v>169</v>
      </c>
      <c r="E72" s="60" t="s">
        <v>169</v>
      </c>
      <c r="F72" s="60">
        <v>105</v>
      </c>
      <c r="G72" s="61">
        <v>43075</v>
      </c>
      <c r="H72" s="60">
        <v>8</v>
      </c>
      <c r="I72" s="39"/>
      <c r="J72" s="39"/>
      <c r="K72" s="39"/>
      <c r="L72" s="11"/>
      <c r="M72" s="11"/>
      <c r="N72" s="11"/>
      <c r="O72" s="11"/>
      <c r="P72" s="11"/>
      <c r="Q72" s="11"/>
      <c r="R72" s="11"/>
      <c r="S72" s="11"/>
      <c r="T72" s="11"/>
    </row>
    <row r="73" spans="1:8" s="12" customFormat="1" ht="15" customHeight="1">
      <c r="A73" s="66" t="s">
        <v>64</v>
      </c>
      <c r="B73" s="60" t="s">
        <v>107</v>
      </c>
      <c r="C73" s="74">
        <f t="shared" si="1"/>
        <v>2</v>
      </c>
      <c r="D73" s="60" t="s">
        <v>169</v>
      </c>
      <c r="E73" s="60" t="s">
        <v>169</v>
      </c>
      <c r="F73" s="60" t="s">
        <v>351</v>
      </c>
      <c r="G73" s="61">
        <v>43095</v>
      </c>
      <c r="H73" s="60">
        <v>3</v>
      </c>
    </row>
    <row r="74" spans="1:8" s="12" customFormat="1" ht="15" customHeight="1">
      <c r="A74" s="58" t="s">
        <v>65</v>
      </c>
      <c r="B74" s="60" t="s">
        <v>107</v>
      </c>
      <c r="C74" s="74">
        <f t="shared" si="1"/>
        <v>2</v>
      </c>
      <c r="D74" s="60" t="s">
        <v>169</v>
      </c>
      <c r="E74" s="60" t="s">
        <v>169</v>
      </c>
      <c r="F74" s="60" t="s">
        <v>352</v>
      </c>
      <c r="G74" s="61">
        <v>43062</v>
      </c>
      <c r="H74" s="60">
        <v>1</v>
      </c>
    </row>
    <row r="75" spans="1:8" s="12" customFormat="1" ht="15" customHeight="1">
      <c r="A75" s="66" t="s">
        <v>66</v>
      </c>
      <c r="B75" s="60" t="s">
        <v>107</v>
      </c>
      <c r="C75" s="74">
        <f t="shared" si="1"/>
        <v>2</v>
      </c>
      <c r="D75" s="60" t="s">
        <v>169</v>
      </c>
      <c r="E75" s="60" t="s">
        <v>169</v>
      </c>
      <c r="F75" s="60" t="s">
        <v>353</v>
      </c>
      <c r="G75" s="61">
        <v>43055</v>
      </c>
      <c r="H75" s="60">
        <v>2</v>
      </c>
    </row>
    <row r="76" spans="1:8" s="13" customFormat="1" ht="15" customHeight="1">
      <c r="A76" s="150" t="s">
        <v>67</v>
      </c>
      <c r="B76" s="153"/>
      <c r="C76" s="154"/>
      <c r="D76" s="157"/>
      <c r="E76" s="157"/>
      <c r="F76" s="153"/>
      <c r="G76" s="155"/>
      <c r="H76" s="153"/>
    </row>
    <row r="77" spans="1:8" s="12" customFormat="1" ht="15" customHeight="1">
      <c r="A77" s="66" t="s">
        <v>68</v>
      </c>
      <c r="B77" s="60" t="s">
        <v>106</v>
      </c>
      <c r="C77" s="74">
        <f t="shared" si="1"/>
        <v>0</v>
      </c>
      <c r="D77" s="60" t="s">
        <v>171</v>
      </c>
      <c r="E77" s="60" t="s">
        <v>171</v>
      </c>
      <c r="F77" s="60" t="s">
        <v>354</v>
      </c>
      <c r="G77" s="61">
        <v>43087</v>
      </c>
      <c r="H77" s="60" t="s">
        <v>171</v>
      </c>
    </row>
    <row r="78" spans="1:8" s="12" customFormat="1" ht="15" customHeight="1">
      <c r="A78" s="66" t="s">
        <v>70</v>
      </c>
      <c r="B78" s="60" t="s">
        <v>107</v>
      </c>
      <c r="C78" s="74">
        <f t="shared" si="1"/>
        <v>2</v>
      </c>
      <c r="D78" s="60" t="s">
        <v>169</v>
      </c>
      <c r="E78" s="60" t="s">
        <v>169</v>
      </c>
      <c r="F78" s="60" t="s">
        <v>357</v>
      </c>
      <c r="G78" s="61">
        <v>43073</v>
      </c>
      <c r="H78" s="60">
        <v>5</v>
      </c>
    </row>
    <row r="79" spans="1:8" s="12" customFormat="1" ht="15" customHeight="1">
      <c r="A79" s="66" t="s">
        <v>71</v>
      </c>
      <c r="B79" s="60" t="s">
        <v>107</v>
      </c>
      <c r="C79" s="74">
        <f t="shared" si="1"/>
        <v>2</v>
      </c>
      <c r="D79" s="60" t="s">
        <v>169</v>
      </c>
      <c r="E79" s="60" t="s">
        <v>169</v>
      </c>
      <c r="F79" s="60" t="s">
        <v>358</v>
      </c>
      <c r="G79" s="61">
        <v>43089</v>
      </c>
      <c r="H79" s="60">
        <v>4</v>
      </c>
    </row>
    <row r="80" spans="1:20" ht="15" customHeight="1">
      <c r="A80" s="66" t="s">
        <v>72</v>
      </c>
      <c r="B80" s="60" t="s">
        <v>106</v>
      </c>
      <c r="C80" s="74">
        <f t="shared" si="1"/>
        <v>0</v>
      </c>
      <c r="D80" s="60" t="s">
        <v>171</v>
      </c>
      <c r="E80" s="60" t="s">
        <v>171</v>
      </c>
      <c r="F80" s="60" t="s">
        <v>359</v>
      </c>
      <c r="G80" s="61">
        <v>43074</v>
      </c>
      <c r="H80" s="60" t="s">
        <v>171</v>
      </c>
      <c r="I80" s="39"/>
      <c r="J80" s="39"/>
      <c r="K80" s="39"/>
      <c r="L80" s="11"/>
      <c r="M80" s="11"/>
      <c r="N80" s="11"/>
      <c r="O80" s="11"/>
      <c r="P80" s="11"/>
      <c r="Q80" s="11"/>
      <c r="R80" s="11"/>
      <c r="S80" s="11"/>
      <c r="T80" s="11"/>
    </row>
    <row r="81" spans="1:20" ht="15" customHeight="1">
      <c r="A81" s="66" t="s">
        <v>74</v>
      </c>
      <c r="B81" s="60" t="s">
        <v>107</v>
      </c>
      <c r="C81" s="74">
        <f t="shared" si="1"/>
        <v>2</v>
      </c>
      <c r="D81" s="60" t="s">
        <v>169</v>
      </c>
      <c r="E81" s="60" t="s">
        <v>169</v>
      </c>
      <c r="F81" s="60" t="s">
        <v>361</v>
      </c>
      <c r="G81" s="61">
        <v>43069</v>
      </c>
      <c r="H81" s="60">
        <v>4</v>
      </c>
      <c r="I81" s="39"/>
      <c r="J81" s="39"/>
      <c r="K81" s="39"/>
      <c r="L81" s="11"/>
      <c r="M81" s="11"/>
      <c r="N81" s="11"/>
      <c r="O81" s="11"/>
      <c r="P81" s="11"/>
      <c r="Q81" s="11"/>
      <c r="R81" s="11"/>
      <c r="S81" s="11"/>
      <c r="T81" s="11"/>
    </row>
    <row r="82" spans="1:8" s="10" customFormat="1" ht="15" customHeight="1">
      <c r="A82" s="66" t="s">
        <v>75</v>
      </c>
      <c r="B82" s="60" t="s">
        <v>107</v>
      </c>
      <c r="C82" s="74">
        <f t="shared" si="1"/>
        <v>2</v>
      </c>
      <c r="D82" s="60" t="s">
        <v>169</v>
      </c>
      <c r="E82" s="60" t="s">
        <v>169</v>
      </c>
      <c r="F82" s="60" t="s">
        <v>362</v>
      </c>
      <c r="G82" s="61">
        <v>43087</v>
      </c>
      <c r="H82" s="60">
        <v>3</v>
      </c>
    </row>
    <row r="83" spans="1:8" s="12" customFormat="1" ht="15" customHeight="1">
      <c r="A83" s="66" t="s">
        <v>76</v>
      </c>
      <c r="B83" s="60" t="s">
        <v>106</v>
      </c>
      <c r="C83" s="74">
        <f t="shared" si="1"/>
        <v>0</v>
      </c>
      <c r="D83" s="60" t="s">
        <v>171</v>
      </c>
      <c r="E83" s="60" t="s">
        <v>171</v>
      </c>
      <c r="F83" s="60" t="s">
        <v>363</v>
      </c>
      <c r="G83" s="61">
        <v>43080</v>
      </c>
      <c r="H83" s="60" t="s">
        <v>171</v>
      </c>
    </row>
    <row r="84" spans="1:20" ht="15" customHeight="1">
      <c r="A84" s="66" t="s">
        <v>77</v>
      </c>
      <c r="B84" s="60" t="s">
        <v>106</v>
      </c>
      <c r="C84" s="74">
        <f t="shared" si="1"/>
        <v>0</v>
      </c>
      <c r="D84" s="60" t="s">
        <v>171</v>
      </c>
      <c r="E84" s="60" t="s">
        <v>171</v>
      </c>
      <c r="F84" s="60" t="s">
        <v>364</v>
      </c>
      <c r="G84" s="61">
        <v>43081</v>
      </c>
      <c r="H84" s="60" t="s">
        <v>171</v>
      </c>
      <c r="I84" s="39"/>
      <c r="J84" s="39"/>
      <c r="K84" s="39"/>
      <c r="L84" s="11"/>
      <c r="M84" s="11"/>
      <c r="N84" s="11"/>
      <c r="O84" s="11"/>
      <c r="P84" s="11"/>
      <c r="Q84" s="11"/>
      <c r="R84" s="11"/>
      <c r="S84" s="11"/>
      <c r="T84" s="11"/>
    </row>
    <row r="85" spans="1:8" s="12" customFormat="1" ht="15" customHeight="1">
      <c r="A85" s="66" t="s">
        <v>78</v>
      </c>
      <c r="B85" s="60" t="s">
        <v>107</v>
      </c>
      <c r="C85" s="74">
        <f t="shared" si="1"/>
        <v>2</v>
      </c>
      <c r="D85" s="60" t="s">
        <v>169</v>
      </c>
      <c r="E85" s="60" t="s">
        <v>169</v>
      </c>
      <c r="F85" s="60" t="s">
        <v>365</v>
      </c>
      <c r="G85" s="61">
        <v>43091</v>
      </c>
      <c r="H85" s="60" t="s">
        <v>366</v>
      </c>
    </row>
    <row r="86" spans="1:8" s="12" customFormat="1" ht="15" customHeight="1">
      <c r="A86" s="66" t="s">
        <v>79</v>
      </c>
      <c r="B86" s="60" t="s">
        <v>106</v>
      </c>
      <c r="C86" s="74">
        <f t="shared" si="1"/>
        <v>0</v>
      </c>
      <c r="D86" s="60" t="s">
        <v>171</v>
      </c>
      <c r="E86" s="60" t="s">
        <v>169</v>
      </c>
      <c r="F86" s="60" t="s">
        <v>367</v>
      </c>
      <c r="G86" s="61">
        <v>43097</v>
      </c>
      <c r="H86" s="60">
        <v>7</v>
      </c>
    </row>
    <row r="87" spans="1:8" s="13" customFormat="1" ht="15" customHeight="1">
      <c r="A87" s="150" t="s">
        <v>80</v>
      </c>
      <c r="B87" s="153"/>
      <c r="C87" s="154"/>
      <c r="D87" s="156"/>
      <c r="E87" s="156"/>
      <c r="F87" s="153"/>
      <c r="G87" s="155"/>
      <c r="H87" s="153"/>
    </row>
    <row r="88" spans="1:8" s="13" customFormat="1" ht="15" customHeight="1">
      <c r="A88" s="66" t="s">
        <v>69</v>
      </c>
      <c r="B88" s="60" t="s">
        <v>107</v>
      </c>
      <c r="C88" s="74">
        <f>IF(B88="Да, содержится",2,0)</f>
        <v>2</v>
      </c>
      <c r="D88" s="60" t="s">
        <v>169</v>
      </c>
      <c r="E88" s="60" t="s">
        <v>169</v>
      </c>
      <c r="F88" s="60" t="s">
        <v>355</v>
      </c>
      <c r="G88" s="61">
        <v>43077</v>
      </c>
      <c r="H88" s="60" t="s">
        <v>356</v>
      </c>
    </row>
    <row r="89" spans="1:8" s="12" customFormat="1" ht="15" customHeight="1">
      <c r="A89" s="66" t="s">
        <v>81</v>
      </c>
      <c r="B89" s="60" t="s">
        <v>107</v>
      </c>
      <c r="C89" s="74">
        <f t="shared" si="1"/>
        <v>2</v>
      </c>
      <c r="D89" s="60" t="s">
        <v>169</v>
      </c>
      <c r="E89" s="60" t="s">
        <v>169</v>
      </c>
      <c r="F89" s="60" t="s">
        <v>368</v>
      </c>
      <c r="G89" s="61">
        <v>43089</v>
      </c>
      <c r="H89" s="60">
        <v>1</v>
      </c>
    </row>
    <row r="90" spans="1:8" s="12" customFormat="1" ht="15" customHeight="1">
      <c r="A90" s="66" t="s">
        <v>73</v>
      </c>
      <c r="B90" s="60" t="s">
        <v>106</v>
      </c>
      <c r="C90" s="74">
        <f>IF(B90="Да, содержится",2,0)</f>
        <v>0</v>
      </c>
      <c r="D90" s="60" t="s">
        <v>171</v>
      </c>
      <c r="E90" s="60" t="s">
        <v>171</v>
      </c>
      <c r="F90" s="60" t="s">
        <v>360</v>
      </c>
      <c r="G90" s="61">
        <v>43095</v>
      </c>
      <c r="H90" s="60" t="s">
        <v>171</v>
      </c>
    </row>
    <row r="91" spans="1:8" s="12" customFormat="1" ht="15" customHeight="1">
      <c r="A91" s="66" t="s">
        <v>82</v>
      </c>
      <c r="B91" s="60" t="s">
        <v>107</v>
      </c>
      <c r="C91" s="74">
        <f t="shared" si="1"/>
        <v>2</v>
      </c>
      <c r="D91" s="60" t="s">
        <v>169</v>
      </c>
      <c r="E91" s="60" t="s">
        <v>169</v>
      </c>
      <c r="F91" s="60" t="s">
        <v>369</v>
      </c>
      <c r="G91" s="61">
        <v>43063</v>
      </c>
      <c r="H91" s="60">
        <v>4</v>
      </c>
    </row>
    <row r="92" spans="1:20" ht="15" customHeight="1">
      <c r="A92" s="66" t="s">
        <v>83</v>
      </c>
      <c r="B92" s="60" t="s">
        <v>107</v>
      </c>
      <c r="C92" s="74">
        <f t="shared" si="1"/>
        <v>2</v>
      </c>
      <c r="D92" s="60" t="s">
        <v>169</v>
      </c>
      <c r="E92" s="60" t="s">
        <v>169</v>
      </c>
      <c r="F92" s="60" t="s">
        <v>370</v>
      </c>
      <c r="G92" s="61">
        <v>43090</v>
      </c>
      <c r="H92" s="60">
        <v>11</v>
      </c>
      <c r="I92" s="39"/>
      <c r="J92" s="39"/>
      <c r="K92" s="39"/>
      <c r="L92" s="11"/>
      <c r="M92" s="11"/>
      <c r="N92" s="11"/>
      <c r="O92" s="11"/>
      <c r="P92" s="11"/>
      <c r="Q92" s="11"/>
      <c r="R92" s="11"/>
      <c r="S92" s="11"/>
      <c r="T92" s="11"/>
    </row>
    <row r="93" spans="1:20" ht="15" customHeight="1">
      <c r="A93" s="66" t="s">
        <v>84</v>
      </c>
      <c r="B93" s="60" t="s">
        <v>107</v>
      </c>
      <c r="C93" s="74">
        <f t="shared" si="1"/>
        <v>2</v>
      </c>
      <c r="D93" s="60" t="s">
        <v>169</v>
      </c>
      <c r="E93" s="60" t="s">
        <v>169</v>
      </c>
      <c r="F93" s="60" t="s">
        <v>371</v>
      </c>
      <c r="G93" s="61">
        <v>43075</v>
      </c>
      <c r="H93" s="60">
        <v>7</v>
      </c>
      <c r="I93" s="39"/>
      <c r="J93" s="39"/>
      <c r="K93" s="39"/>
      <c r="L93" s="11"/>
      <c r="M93" s="11"/>
      <c r="N93" s="11"/>
      <c r="O93" s="11"/>
      <c r="P93" s="11"/>
      <c r="Q93" s="11"/>
      <c r="R93" s="11"/>
      <c r="S93" s="11"/>
      <c r="T93" s="11"/>
    </row>
    <row r="94" spans="1:20" ht="15" customHeight="1">
      <c r="A94" s="66" t="s">
        <v>85</v>
      </c>
      <c r="B94" s="60" t="s">
        <v>106</v>
      </c>
      <c r="C94" s="74">
        <f t="shared" si="1"/>
        <v>0</v>
      </c>
      <c r="D94" s="60" t="s">
        <v>169</v>
      </c>
      <c r="E94" s="60" t="s">
        <v>510</v>
      </c>
      <c r="F94" s="60" t="s">
        <v>372</v>
      </c>
      <c r="G94" s="61">
        <v>43082</v>
      </c>
      <c r="H94" s="60" t="s">
        <v>317</v>
      </c>
      <c r="I94" s="39"/>
      <c r="J94" s="39"/>
      <c r="K94" s="39"/>
      <c r="L94" s="11"/>
      <c r="M94" s="11"/>
      <c r="N94" s="11"/>
      <c r="O94" s="11"/>
      <c r="P94" s="11"/>
      <c r="Q94" s="11"/>
      <c r="R94" s="11"/>
      <c r="S94" s="11"/>
      <c r="T94" s="11"/>
    </row>
    <row r="95" spans="1:8" s="12" customFormat="1" ht="15" customHeight="1">
      <c r="A95" s="66" t="s">
        <v>86</v>
      </c>
      <c r="B95" s="60" t="s">
        <v>107</v>
      </c>
      <c r="C95" s="74">
        <f t="shared" si="1"/>
        <v>2</v>
      </c>
      <c r="D95" s="60" t="s">
        <v>169</v>
      </c>
      <c r="E95" s="60" t="s">
        <v>169</v>
      </c>
      <c r="F95" s="60" t="s">
        <v>373</v>
      </c>
      <c r="G95" s="61">
        <v>43095</v>
      </c>
      <c r="H95" s="60">
        <v>1</v>
      </c>
    </row>
    <row r="96" spans="1:8" s="12" customFormat="1" ht="15" customHeight="1">
      <c r="A96" s="66" t="s">
        <v>87</v>
      </c>
      <c r="B96" s="60" t="s">
        <v>107</v>
      </c>
      <c r="C96" s="74">
        <f t="shared" si="1"/>
        <v>2</v>
      </c>
      <c r="D96" s="60" t="s">
        <v>169</v>
      </c>
      <c r="E96" s="60" t="s">
        <v>169</v>
      </c>
      <c r="F96" s="60" t="s">
        <v>374</v>
      </c>
      <c r="G96" s="61">
        <v>43082</v>
      </c>
      <c r="H96" s="60">
        <v>1</v>
      </c>
    </row>
    <row r="97" spans="1:8" s="12" customFormat="1" ht="15" customHeight="1">
      <c r="A97" s="66" t="s">
        <v>88</v>
      </c>
      <c r="B97" s="60" t="s">
        <v>107</v>
      </c>
      <c r="C97" s="74">
        <f t="shared" si="1"/>
        <v>2</v>
      </c>
      <c r="D97" s="60" t="s">
        <v>169</v>
      </c>
      <c r="E97" s="60" t="s">
        <v>169</v>
      </c>
      <c r="F97" s="60" t="s">
        <v>375</v>
      </c>
      <c r="G97" s="61">
        <v>43069</v>
      </c>
      <c r="H97" s="60">
        <v>7</v>
      </c>
    </row>
    <row r="98" spans="1:8" s="12" customFormat="1" ht="15" customHeight="1">
      <c r="A98" s="66" t="s">
        <v>89</v>
      </c>
      <c r="B98" s="60" t="s">
        <v>107</v>
      </c>
      <c r="C98" s="74">
        <f t="shared" si="1"/>
        <v>2</v>
      </c>
      <c r="D98" s="60" t="s">
        <v>169</v>
      </c>
      <c r="E98" s="60" t="s">
        <v>169</v>
      </c>
      <c r="F98" s="60" t="s">
        <v>376</v>
      </c>
      <c r="G98" s="61">
        <v>43067</v>
      </c>
      <c r="H98" s="60">
        <v>7</v>
      </c>
    </row>
    <row r="99" spans="6:20" ht="15">
      <c r="F99" s="4"/>
      <c r="G99" s="4"/>
      <c r="I99" s="11"/>
      <c r="J99" s="11"/>
      <c r="K99" s="11"/>
      <c r="L99" s="11"/>
      <c r="M99" s="11"/>
      <c r="N99" s="11"/>
      <c r="O99" s="11"/>
      <c r="P99" s="11"/>
      <c r="Q99" s="11"/>
      <c r="R99" s="11"/>
      <c r="S99" s="11"/>
      <c r="T99" s="11"/>
    </row>
    <row r="100" spans="1:20" ht="15">
      <c r="A100" s="4"/>
      <c r="B100" s="18"/>
      <c r="C100" s="6"/>
      <c r="D100" s="4"/>
      <c r="E100" s="4"/>
      <c r="F100" s="4"/>
      <c r="G100" s="4"/>
      <c r="H100" s="4"/>
      <c r="I100" s="11"/>
      <c r="J100" s="11"/>
      <c r="K100" s="11"/>
      <c r="L100" s="11"/>
      <c r="M100" s="11"/>
      <c r="N100" s="11"/>
      <c r="O100" s="11"/>
      <c r="P100" s="11"/>
      <c r="Q100" s="11"/>
      <c r="R100" s="11"/>
      <c r="S100" s="11"/>
      <c r="T100" s="11"/>
    </row>
    <row r="101" spans="6:20" ht="15">
      <c r="F101" s="4"/>
      <c r="G101" s="4"/>
      <c r="I101" s="11"/>
      <c r="J101" s="11"/>
      <c r="K101" s="11"/>
      <c r="L101" s="11"/>
      <c r="M101" s="11"/>
      <c r="N101" s="11"/>
      <c r="O101" s="11"/>
      <c r="P101" s="11"/>
      <c r="Q101" s="11"/>
      <c r="R101" s="11"/>
      <c r="S101" s="11"/>
      <c r="T101" s="11"/>
    </row>
    <row r="102" spans="6:20" ht="15">
      <c r="F102" s="4"/>
      <c r="G102" s="4"/>
      <c r="I102" s="11"/>
      <c r="J102" s="11"/>
      <c r="K102" s="11"/>
      <c r="L102" s="11"/>
      <c r="M102" s="11"/>
      <c r="N102" s="11"/>
      <c r="O102" s="11"/>
      <c r="P102" s="11"/>
      <c r="Q102" s="11"/>
      <c r="R102" s="11"/>
      <c r="S102" s="11"/>
      <c r="T102" s="11"/>
    </row>
    <row r="103" spans="6:20" ht="15">
      <c r="F103" s="4"/>
      <c r="G103" s="4"/>
      <c r="I103" s="11"/>
      <c r="J103" s="11"/>
      <c r="K103" s="11"/>
      <c r="L103" s="11"/>
      <c r="M103" s="11"/>
      <c r="N103" s="11"/>
      <c r="O103" s="11"/>
      <c r="P103" s="11"/>
      <c r="Q103" s="11"/>
      <c r="R103" s="11"/>
      <c r="S103" s="11"/>
      <c r="T103" s="11"/>
    </row>
    <row r="104" spans="6:20" ht="15">
      <c r="F104" s="4"/>
      <c r="G104" s="4"/>
      <c r="I104" s="11"/>
      <c r="J104" s="11"/>
      <c r="K104" s="11"/>
      <c r="L104" s="11"/>
      <c r="M104" s="11"/>
      <c r="N104" s="11"/>
      <c r="O104" s="11"/>
      <c r="P104" s="11"/>
      <c r="Q104" s="11"/>
      <c r="R104" s="11"/>
      <c r="S104" s="11"/>
      <c r="T104" s="11"/>
    </row>
    <row r="105" spans="6:20" ht="15">
      <c r="F105" s="4"/>
      <c r="G105" s="4"/>
      <c r="I105" s="11"/>
      <c r="J105" s="11"/>
      <c r="K105" s="11"/>
      <c r="L105" s="11"/>
      <c r="M105" s="11"/>
      <c r="N105" s="11"/>
      <c r="O105" s="11"/>
      <c r="P105" s="11"/>
      <c r="Q105" s="11"/>
      <c r="R105" s="11"/>
      <c r="S105" s="11"/>
      <c r="T105" s="11"/>
    </row>
    <row r="106" spans="6:20" ht="15">
      <c r="F106" s="4"/>
      <c r="G106" s="4"/>
      <c r="I106" s="11"/>
      <c r="J106" s="11"/>
      <c r="K106" s="11"/>
      <c r="L106" s="11"/>
      <c r="M106" s="11"/>
      <c r="N106" s="11"/>
      <c r="O106" s="11"/>
      <c r="P106" s="11"/>
      <c r="Q106" s="11"/>
      <c r="R106" s="11"/>
      <c r="S106" s="11"/>
      <c r="T106" s="11"/>
    </row>
    <row r="107" spans="1:20" ht="15">
      <c r="A107" s="4"/>
      <c r="B107" s="18"/>
      <c r="C107" s="6"/>
      <c r="D107" s="4"/>
      <c r="E107" s="4"/>
      <c r="F107" s="4"/>
      <c r="G107" s="4"/>
      <c r="H107" s="4"/>
      <c r="I107" s="11"/>
      <c r="J107" s="11"/>
      <c r="K107" s="11"/>
      <c r="L107" s="11"/>
      <c r="M107" s="11"/>
      <c r="N107" s="11"/>
      <c r="O107" s="11"/>
      <c r="P107" s="11"/>
      <c r="Q107" s="11"/>
      <c r="R107" s="11"/>
      <c r="S107" s="11"/>
      <c r="T107" s="11"/>
    </row>
    <row r="108" spans="6:20" ht="15">
      <c r="F108" s="4"/>
      <c r="G108" s="4"/>
      <c r="I108" s="11"/>
      <c r="J108" s="11"/>
      <c r="K108" s="11"/>
      <c r="L108" s="11"/>
      <c r="M108" s="11"/>
      <c r="N108" s="11"/>
      <c r="O108" s="11"/>
      <c r="P108" s="11"/>
      <c r="Q108" s="11"/>
      <c r="R108" s="11"/>
      <c r="S108" s="11"/>
      <c r="T108" s="11"/>
    </row>
    <row r="109" spans="6:20" ht="15">
      <c r="F109" s="4"/>
      <c r="G109" s="4"/>
      <c r="I109" s="11"/>
      <c r="J109" s="11"/>
      <c r="K109" s="11"/>
      <c r="L109" s="11"/>
      <c r="M109" s="11"/>
      <c r="N109" s="11"/>
      <c r="O109" s="11"/>
      <c r="P109" s="11"/>
      <c r="Q109" s="11"/>
      <c r="R109" s="11"/>
      <c r="S109" s="11"/>
      <c r="T109" s="11"/>
    </row>
    <row r="110" spans="6:20" ht="15">
      <c r="F110" s="4"/>
      <c r="G110" s="4"/>
      <c r="I110" s="11"/>
      <c r="J110" s="11"/>
      <c r="K110" s="11"/>
      <c r="L110" s="11"/>
      <c r="M110" s="11"/>
      <c r="N110" s="11"/>
      <c r="O110" s="11"/>
      <c r="P110" s="11"/>
      <c r="Q110" s="11"/>
      <c r="R110" s="11"/>
      <c r="S110" s="11"/>
      <c r="T110" s="11"/>
    </row>
    <row r="111" spans="1:8" s="2" customFormat="1" ht="11.25">
      <c r="A111" s="4"/>
      <c r="B111" s="18"/>
      <c r="C111" s="6"/>
      <c r="D111" s="4"/>
      <c r="E111" s="4"/>
      <c r="F111" s="4"/>
      <c r="G111" s="4"/>
      <c r="H111" s="4"/>
    </row>
    <row r="112" spans="6:20" ht="15">
      <c r="F112" s="4"/>
      <c r="G112" s="4"/>
      <c r="I112" s="11"/>
      <c r="J112" s="11"/>
      <c r="K112" s="11"/>
      <c r="L112" s="11"/>
      <c r="M112" s="11"/>
      <c r="N112" s="11"/>
      <c r="O112" s="11"/>
      <c r="P112" s="11"/>
      <c r="Q112" s="11"/>
      <c r="R112" s="11"/>
      <c r="S112" s="11"/>
      <c r="T112" s="11"/>
    </row>
    <row r="113" spans="6:20" ht="15">
      <c r="F113" s="4"/>
      <c r="G113" s="4"/>
      <c r="I113" s="11"/>
      <c r="J113" s="11"/>
      <c r="K113" s="11"/>
      <c r="L113" s="11"/>
      <c r="M113" s="11"/>
      <c r="N113" s="11"/>
      <c r="O113" s="11"/>
      <c r="P113" s="11"/>
      <c r="Q113" s="11"/>
      <c r="R113" s="11"/>
      <c r="S113" s="11"/>
      <c r="T113" s="11"/>
    </row>
    <row r="114" spans="1:8" s="2" customFormat="1" ht="11.25">
      <c r="A114" s="4"/>
      <c r="B114" s="18"/>
      <c r="C114" s="6"/>
      <c r="D114" s="4"/>
      <c r="E114" s="4"/>
      <c r="F114" s="4"/>
      <c r="G114" s="4"/>
      <c r="H114" s="4"/>
    </row>
    <row r="115" spans="6:20" ht="15">
      <c r="F115" s="4"/>
      <c r="G115" s="4"/>
      <c r="I115" s="11"/>
      <c r="J115" s="11"/>
      <c r="K115" s="11"/>
      <c r="L115" s="11"/>
      <c r="M115" s="11"/>
      <c r="N115" s="11"/>
      <c r="O115" s="11"/>
      <c r="P115" s="11"/>
      <c r="Q115" s="11"/>
      <c r="R115" s="11"/>
      <c r="S115" s="11"/>
      <c r="T115" s="11"/>
    </row>
    <row r="116" spans="6:20" ht="15">
      <c r="F116" s="4"/>
      <c r="G116" s="4"/>
      <c r="I116" s="11"/>
      <c r="J116" s="11"/>
      <c r="K116" s="11"/>
      <c r="L116" s="11"/>
      <c r="M116" s="11"/>
      <c r="N116" s="11"/>
      <c r="O116" s="11"/>
      <c r="P116" s="11"/>
      <c r="Q116" s="11"/>
      <c r="R116" s="11"/>
      <c r="S116" s="11"/>
      <c r="T116" s="11"/>
    </row>
    <row r="117" spans="6:20" ht="15">
      <c r="F117" s="4"/>
      <c r="G117" s="4"/>
      <c r="I117" s="11"/>
      <c r="J117" s="11"/>
      <c r="K117" s="11"/>
      <c r="L117" s="11"/>
      <c r="M117" s="11"/>
      <c r="N117" s="11"/>
      <c r="O117" s="11"/>
      <c r="P117" s="11"/>
      <c r="Q117" s="11"/>
      <c r="R117" s="11"/>
      <c r="S117" s="11"/>
      <c r="T117" s="11"/>
    </row>
    <row r="118" spans="1:8" s="2" customFormat="1" ht="11.25">
      <c r="A118" s="4"/>
      <c r="B118" s="18"/>
      <c r="C118" s="6"/>
      <c r="D118" s="4"/>
      <c r="E118" s="4"/>
      <c r="F118" s="4"/>
      <c r="G118" s="4"/>
      <c r="H118" s="4"/>
    </row>
    <row r="119" spans="6:20" ht="15">
      <c r="F119" s="4"/>
      <c r="G119" s="4"/>
      <c r="I119" s="11"/>
      <c r="J119" s="11"/>
      <c r="K119" s="11"/>
      <c r="L119" s="11"/>
      <c r="M119" s="11"/>
      <c r="N119" s="11"/>
      <c r="O119" s="11"/>
      <c r="P119" s="11"/>
      <c r="Q119" s="11"/>
      <c r="R119" s="11"/>
      <c r="S119" s="11"/>
      <c r="T119" s="11"/>
    </row>
    <row r="120" spans="6:20" ht="15">
      <c r="F120" s="4"/>
      <c r="G120" s="4"/>
      <c r="I120" s="11"/>
      <c r="J120" s="11"/>
      <c r="K120" s="11"/>
      <c r="L120" s="11"/>
      <c r="M120" s="11"/>
      <c r="N120" s="11"/>
      <c r="O120" s="11"/>
      <c r="P120" s="11"/>
      <c r="Q120" s="11"/>
      <c r="R120" s="11"/>
      <c r="S120" s="11"/>
      <c r="T120" s="11"/>
    </row>
    <row r="121" spans="1:8" s="2" customFormat="1" ht="11.25">
      <c r="A121" s="4"/>
      <c r="B121" s="18"/>
      <c r="C121" s="6"/>
      <c r="D121" s="4"/>
      <c r="E121" s="4"/>
      <c r="F121" s="4"/>
      <c r="G121" s="4"/>
      <c r="H121" s="4"/>
    </row>
    <row r="122" spans="6:20" ht="15">
      <c r="F122" s="4"/>
      <c r="G122" s="4"/>
      <c r="I122" s="11"/>
      <c r="J122" s="11"/>
      <c r="K122" s="11"/>
      <c r="L122" s="11"/>
      <c r="M122" s="11"/>
      <c r="N122" s="11"/>
      <c r="O122" s="11"/>
      <c r="P122" s="11"/>
      <c r="Q122" s="11"/>
      <c r="R122" s="11"/>
      <c r="S122" s="11"/>
      <c r="T122" s="11"/>
    </row>
    <row r="123" spans="6:20" ht="15">
      <c r="F123" s="4"/>
      <c r="G123" s="4"/>
      <c r="I123" s="11"/>
      <c r="J123" s="11"/>
      <c r="K123" s="11"/>
      <c r="L123" s="11"/>
      <c r="M123" s="11"/>
      <c r="N123" s="11"/>
      <c r="O123" s="11"/>
      <c r="P123" s="11"/>
      <c r="Q123" s="11"/>
      <c r="R123" s="11"/>
      <c r="S123" s="11"/>
      <c r="T123" s="11"/>
    </row>
    <row r="124" spans="6:20" ht="15">
      <c r="F124" s="4"/>
      <c r="G124" s="4"/>
      <c r="I124" s="11"/>
      <c r="J124" s="11"/>
      <c r="K124" s="11"/>
      <c r="L124" s="11"/>
      <c r="M124" s="11"/>
      <c r="N124" s="11"/>
      <c r="O124" s="11"/>
      <c r="P124" s="11"/>
      <c r="Q124" s="11"/>
      <c r="R124" s="11"/>
      <c r="S124" s="11"/>
      <c r="T124" s="11"/>
    </row>
    <row r="125" spans="1:8" s="2" customFormat="1" ht="11.25">
      <c r="A125" s="4"/>
      <c r="B125" s="18"/>
      <c r="C125" s="6"/>
      <c r="D125" s="4"/>
      <c r="E125" s="4"/>
      <c r="F125" s="4"/>
      <c r="G125" s="4"/>
      <c r="H125" s="4"/>
    </row>
    <row r="126" spans="6:20" ht="15">
      <c r="F126" s="4"/>
      <c r="G126" s="4"/>
      <c r="I126" s="11"/>
      <c r="J126" s="11"/>
      <c r="K126" s="11"/>
      <c r="L126" s="11"/>
      <c r="M126" s="11"/>
      <c r="N126" s="11"/>
      <c r="O126" s="11"/>
      <c r="P126" s="11"/>
      <c r="Q126" s="11"/>
      <c r="R126" s="11"/>
      <c r="S126" s="11"/>
      <c r="T126" s="11"/>
    </row>
    <row r="127" spans="6:20" ht="15">
      <c r="F127" s="4"/>
      <c r="G127" s="4"/>
      <c r="I127" s="11"/>
      <c r="J127" s="11"/>
      <c r="K127" s="11"/>
      <c r="L127" s="11"/>
      <c r="M127" s="11"/>
      <c r="N127" s="11"/>
      <c r="O127" s="11"/>
      <c r="P127" s="11"/>
      <c r="Q127" s="11"/>
      <c r="R127" s="11"/>
      <c r="S127" s="11"/>
      <c r="T127" s="11"/>
    </row>
    <row r="128" spans="6:20" ht="15">
      <c r="F128" s="4"/>
      <c r="G128" s="4"/>
      <c r="I128" s="11"/>
      <c r="J128" s="11"/>
      <c r="K128" s="11"/>
      <c r="L128" s="11"/>
      <c r="M128" s="11"/>
      <c r="N128" s="11"/>
      <c r="O128" s="11"/>
      <c r="P128" s="11"/>
      <c r="Q128" s="11"/>
      <c r="R128" s="11"/>
      <c r="S128" s="11"/>
      <c r="T128" s="11"/>
    </row>
    <row r="129" spans="6:20" ht="15">
      <c r="F129" s="4"/>
      <c r="G129" s="4"/>
      <c r="I129" s="11"/>
      <c r="J129" s="11"/>
      <c r="K129" s="11"/>
      <c r="L129" s="11"/>
      <c r="M129" s="11"/>
      <c r="N129" s="11"/>
      <c r="O129" s="11"/>
      <c r="P129" s="11"/>
      <c r="Q129" s="11"/>
      <c r="R129" s="11"/>
      <c r="S129" s="11"/>
      <c r="T129" s="11"/>
    </row>
    <row r="130" spans="6:20" ht="15">
      <c r="F130" s="4"/>
      <c r="G130" s="4"/>
      <c r="I130" s="11"/>
      <c r="J130" s="11"/>
      <c r="K130" s="11"/>
      <c r="L130" s="11"/>
      <c r="M130" s="11"/>
      <c r="N130" s="11"/>
      <c r="O130" s="11"/>
      <c r="P130" s="11"/>
      <c r="Q130" s="11"/>
      <c r="R130" s="11"/>
      <c r="S130" s="11"/>
      <c r="T130" s="11"/>
    </row>
    <row r="131" spans="6:20" ht="15">
      <c r="F131" s="4"/>
      <c r="G131" s="4"/>
      <c r="I131" s="11"/>
      <c r="J131" s="11"/>
      <c r="K131" s="11"/>
      <c r="L131" s="11"/>
      <c r="M131" s="11"/>
      <c r="N131" s="11"/>
      <c r="O131" s="11"/>
      <c r="P131" s="11"/>
      <c r="Q131" s="11"/>
      <c r="R131" s="11"/>
      <c r="S131" s="11"/>
      <c r="T131" s="11"/>
    </row>
    <row r="132" spans="6:20" ht="15">
      <c r="F132" s="4"/>
      <c r="G132" s="4"/>
      <c r="I132" s="11"/>
      <c r="J132" s="11"/>
      <c r="K132" s="11"/>
      <c r="L132" s="11"/>
      <c r="M132" s="11"/>
      <c r="N132" s="11"/>
      <c r="O132" s="11"/>
      <c r="P132" s="11"/>
      <c r="Q132" s="11"/>
      <c r="R132" s="11"/>
      <c r="S132" s="11"/>
      <c r="T132" s="11"/>
    </row>
    <row r="133" spans="6:20" ht="15">
      <c r="F133" s="4"/>
      <c r="G133" s="4"/>
      <c r="I133" s="11"/>
      <c r="J133" s="11"/>
      <c r="K133" s="11"/>
      <c r="L133" s="11"/>
      <c r="M133" s="11"/>
      <c r="N133" s="11"/>
      <c r="O133" s="11"/>
      <c r="P133" s="11"/>
      <c r="Q133" s="11"/>
      <c r="R133" s="11"/>
      <c r="S133" s="11"/>
      <c r="T133" s="11"/>
    </row>
    <row r="134" spans="6:20" ht="15">
      <c r="F134" s="4"/>
      <c r="G134" s="4"/>
      <c r="I134" s="11"/>
      <c r="J134" s="11"/>
      <c r="K134" s="11"/>
      <c r="L134" s="11"/>
      <c r="M134" s="11"/>
      <c r="N134" s="11"/>
      <c r="O134" s="11"/>
      <c r="P134" s="11"/>
      <c r="Q134" s="11"/>
      <c r="R134" s="11"/>
      <c r="S134" s="11"/>
      <c r="T134" s="11"/>
    </row>
    <row r="135" spans="6:20" ht="15">
      <c r="F135" s="4"/>
      <c r="G135" s="4"/>
      <c r="I135" s="11"/>
      <c r="J135" s="11"/>
      <c r="K135" s="11"/>
      <c r="L135" s="11"/>
      <c r="M135" s="11"/>
      <c r="N135" s="11"/>
      <c r="O135" s="11"/>
      <c r="P135" s="11"/>
      <c r="Q135" s="11"/>
      <c r="R135" s="11"/>
      <c r="S135" s="11"/>
      <c r="T135" s="11"/>
    </row>
    <row r="136" spans="6:20" ht="15">
      <c r="F136" s="4"/>
      <c r="G136" s="4"/>
      <c r="I136" s="11"/>
      <c r="J136" s="11"/>
      <c r="K136" s="11"/>
      <c r="L136" s="11"/>
      <c r="M136" s="11"/>
      <c r="N136" s="11"/>
      <c r="O136" s="11"/>
      <c r="P136" s="11"/>
      <c r="Q136" s="11"/>
      <c r="R136" s="11"/>
      <c r="S136" s="11"/>
      <c r="T136" s="11"/>
    </row>
    <row r="137" spans="6:20" ht="15">
      <c r="F137" s="4"/>
      <c r="G137" s="4"/>
      <c r="I137" s="11"/>
      <c r="J137" s="11"/>
      <c r="K137" s="11"/>
      <c r="L137" s="11"/>
      <c r="M137" s="11"/>
      <c r="N137" s="11"/>
      <c r="O137" s="11"/>
      <c r="P137" s="11"/>
      <c r="Q137" s="11"/>
      <c r="R137" s="11"/>
      <c r="S137" s="11"/>
      <c r="T137" s="11"/>
    </row>
    <row r="138" spans="6:20" ht="15">
      <c r="F138" s="4"/>
      <c r="G138" s="4"/>
      <c r="I138" s="11"/>
      <c r="J138" s="11"/>
      <c r="K138" s="11"/>
      <c r="L138" s="11"/>
      <c r="M138" s="11"/>
      <c r="N138" s="11"/>
      <c r="O138" s="11"/>
      <c r="P138" s="11"/>
      <c r="Q138" s="11"/>
      <c r="R138" s="11"/>
      <c r="S138" s="11"/>
      <c r="T138" s="11"/>
    </row>
    <row r="139" spans="6:20" ht="15">
      <c r="F139" s="4"/>
      <c r="G139" s="4"/>
      <c r="I139" s="11"/>
      <c r="J139" s="11"/>
      <c r="K139" s="11"/>
      <c r="L139" s="11"/>
      <c r="M139" s="11"/>
      <c r="N139" s="11"/>
      <c r="O139" s="11"/>
      <c r="P139" s="11"/>
      <c r="Q139" s="11"/>
      <c r="R139" s="11"/>
      <c r="S139" s="11"/>
      <c r="T139" s="11"/>
    </row>
    <row r="140" spans="6:20" ht="15">
      <c r="F140" s="4"/>
      <c r="G140" s="4"/>
      <c r="I140" s="11"/>
      <c r="J140" s="11"/>
      <c r="K140" s="11"/>
      <c r="L140" s="11"/>
      <c r="M140" s="11"/>
      <c r="N140" s="11"/>
      <c r="O140" s="11"/>
      <c r="P140" s="11"/>
      <c r="Q140" s="11"/>
      <c r="R140" s="11"/>
      <c r="S140" s="11"/>
      <c r="T140" s="11"/>
    </row>
    <row r="141" spans="6:20" ht="15">
      <c r="F141" s="4"/>
      <c r="G141" s="4"/>
      <c r="I141" s="11"/>
      <c r="J141" s="11"/>
      <c r="K141" s="11"/>
      <c r="L141" s="11"/>
      <c r="M141" s="11"/>
      <c r="N141" s="11"/>
      <c r="O141" s="11"/>
      <c r="P141" s="11"/>
      <c r="Q141" s="11"/>
      <c r="R141" s="11"/>
      <c r="S141" s="11"/>
      <c r="T141" s="11"/>
    </row>
    <row r="142" spans="6:20" ht="15">
      <c r="F142" s="4"/>
      <c r="G142" s="4"/>
      <c r="I142" s="11"/>
      <c r="J142" s="11"/>
      <c r="K142" s="11"/>
      <c r="L142" s="11"/>
      <c r="M142" s="11"/>
      <c r="N142" s="11"/>
      <c r="O142" s="11"/>
      <c r="P142" s="11"/>
      <c r="Q142" s="11"/>
      <c r="R142" s="11"/>
      <c r="S142" s="11"/>
      <c r="T142" s="11"/>
    </row>
    <row r="143" spans="6:20" ht="15">
      <c r="F143" s="4"/>
      <c r="G143" s="4"/>
      <c r="I143" s="11"/>
      <c r="J143" s="11"/>
      <c r="K143" s="11"/>
      <c r="L143" s="11"/>
      <c r="M143" s="11"/>
      <c r="N143" s="11"/>
      <c r="O143" s="11"/>
      <c r="P143" s="11"/>
      <c r="Q143" s="11"/>
      <c r="R143" s="11"/>
      <c r="S143" s="11"/>
      <c r="T143" s="11"/>
    </row>
    <row r="144" spans="6:20" ht="15">
      <c r="F144" s="4"/>
      <c r="G144" s="4"/>
      <c r="I144" s="11"/>
      <c r="J144" s="11"/>
      <c r="K144" s="11"/>
      <c r="L144" s="11"/>
      <c r="M144" s="11"/>
      <c r="N144" s="11"/>
      <c r="O144" s="11"/>
      <c r="P144" s="11"/>
      <c r="Q144" s="11"/>
      <c r="R144" s="11"/>
      <c r="S144" s="11"/>
      <c r="T144" s="11"/>
    </row>
    <row r="145" spans="6:20" ht="15">
      <c r="F145" s="4"/>
      <c r="G145" s="4"/>
      <c r="I145" s="11"/>
      <c r="J145" s="11"/>
      <c r="K145" s="11"/>
      <c r="L145" s="11"/>
      <c r="M145" s="11"/>
      <c r="N145" s="11"/>
      <c r="O145" s="11"/>
      <c r="P145" s="11"/>
      <c r="Q145" s="11"/>
      <c r="R145" s="11"/>
      <c r="S145" s="11"/>
      <c r="T145" s="11"/>
    </row>
    <row r="146" spans="6:20" ht="15">
      <c r="F146" s="4"/>
      <c r="G146" s="4"/>
      <c r="I146" s="11"/>
      <c r="J146" s="11"/>
      <c r="K146" s="11"/>
      <c r="L146" s="11"/>
      <c r="M146" s="11"/>
      <c r="N146" s="11"/>
      <c r="O146" s="11"/>
      <c r="P146" s="11"/>
      <c r="Q146" s="11"/>
      <c r="R146" s="11"/>
      <c r="S146" s="11"/>
      <c r="T146" s="11"/>
    </row>
    <row r="147" spans="6:20" ht="15">
      <c r="F147" s="4"/>
      <c r="G147" s="4"/>
      <c r="I147" s="11"/>
      <c r="J147" s="11"/>
      <c r="K147" s="11"/>
      <c r="L147" s="11"/>
      <c r="M147" s="11"/>
      <c r="N147" s="11"/>
      <c r="O147" s="11"/>
      <c r="P147" s="11"/>
      <c r="Q147" s="11"/>
      <c r="R147" s="11"/>
      <c r="S147" s="11"/>
      <c r="T147" s="11"/>
    </row>
    <row r="148" spans="6:20" ht="15">
      <c r="F148" s="4"/>
      <c r="G148" s="4"/>
      <c r="I148" s="11"/>
      <c r="J148" s="11"/>
      <c r="K148" s="11"/>
      <c r="L148" s="11"/>
      <c r="M148" s="11"/>
      <c r="N148" s="11"/>
      <c r="O148" s="11"/>
      <c r="P148" s="11"/>
      <c r="Q148" s="11"/>
      <c r="R148" s="11"/>
      <c r="S148" s="11"/>
      <c r="T148" s="11"/>
    </row>
    <row r="149" spans="6:20" ht="15">
      <c r="F149" s="4"/>
      <c r="G149" s="4"/>
      <c r="I149" s="11"/>
      <c r="J149" s="11"/>
      <c r="K149" s="11"/>
      <c r="L149" s="11"/>
      <c r="M149" s="11"/>
      <c r="N149" s="11"/>
      <c r="O149" s="11"/>
      <c r="P149" s="11"/>
      <c r="Q149" s="11"/>
      <c r="R149" s="11"/>
      <c r="S149" s="11"/>
      <c r="T149" s="11"/>
    </row>
    <row r="150" spans="6:20" ht="15">
      <c r="F150" s="4"/>
      <c r="G150" s="4"/>
      <c r="I150" s="11"/>
      <c r="J150" s="11"/>
      <c r="K150" s="11"/>
      <c r="L150" s="11"/>
      <c r="M150" s="11"/>
      <c r="N150" s="11"/>
      <c r="O150" s="11"/>
      <c r="P150" s="11"/>
      <c r="Q150" s="11"/>
      <c r="R150" s="11"/>
      <c r="S150" s="11"/>
      <c r="T150" s="11"/>
    </row>
    <row r="151" spans="6:20" ht="15">
      <c r="F151" s="4"/>
      <c r="G151" s="4"/>
      <c r="I151" s="11"/>
      <c r="J151" s="11"/>
      <c r="K151" s="11"/>
      <c r="L151" s="11"/>
      <c r="M151" s="11"/>
      <c r="N151" s="11"/>
      <c r="O151" s="11"/>
      <c r="P151" s="11"/>
      <c r="Q151" s="11"/>
      <c r="R151" s="11"/>
      <c r="S151" s="11"/>
      <c r="T151" s="11"/>
    </row>
    <row r="152" spans="6:20" ht="15">
      <c r="F152" s="4"/>
      <c r="G152" s="4"/>
      <c r="I152" s="11"/>
      <c r="J152" s="11"/>
      <c r="K152" s="11"/>
      <c r="L152" s="11"/>
      <c r="M152" s="11"/>
      <c r="N152" s="11"/>
      <c r="O152" s="11"/>
      <c r="P152" s="11"/>
      <c r="Q152" s="11"/>
      <c r="R152" s="11"/>
      <c r="S152" s="11"/>
      <c r="T152" s="11"/>
    </row>
    <row r="153" spans="6:20" ht="15">
      <c r="F153" s="4"/>
      <c r="G153" s="4"/>
      <c r="I153" s="11"/>
      <c r="J153" s="11"/>
      <c r="K153" s="11"/>
      <c r="L153" s="11"/>
      <c r="M153" s="11"/>
      <c r="N153" s="11"/>
      <c r="O153" s="11"/>
      <c r="P153" s="11"/>
      <c r="Q153" s="11"/>
      <c r="R153" s="11"/>
      <c r="S153" s="11"/>
      <c r="T153" s="11"/>
    </row>
    <row r="154" spans="6:20" ht="15">
      <c r="F154" s="4"/>
      <c r="G154" s="4"/>
      <c r="I154" s="11"/>
      <c r="J154" s="11"/>
      <c r="K154" s="11"/>
      <c r="L154" s="11"/>
      <c r="M154" s="11"/>
      <c r="N154" s="11"/>
      <c r="O154" s="11"/>
      <c r="P154" s="11"/>
      <c r="Q154" s="11"/>
      <c r="R154" s="11"/>
      <c r="S154" s="11"/>
      <c r="T154" s="11"/>
    </row>
    <row r="155" spans="6:20" ht="15">
      <c r="F155" s="4"/>
      <c r="G155" s="4"/>
      <c r="I155" s="11"/>
      <c r="J155" s="11"/>
      <c r="K155" s="11"/>
      <c r="L155" s="11"/>
      <c r="M155" s="11"/>
      <c r="N155" s="11"/>
      <c r="O155" s="11"/>
      <c r="P155" s="11"/>
      <c r="Q155" s="11"/>
      <c r="R155" s="11"/>
      <c r="S155" s="11"/>
      <c r="T155" s="11"/>
    </row>
    <row r="156" spans="6:20" ht="15">
      <c r="F156" s="4"/>
      <c r="G156" s="4"/>
      <c r="I156" s="11"/>
      <c r="J156" s="11"/>
      <c r="K156" s="11"/>
      <c r="L156" s="11"/>
      <c r="M156" s="11"/>
      <c r="N156" s="11"/>
      <c r="O156" s="11"/>
      <c r="P156" s="11"/>
      <c r="Q156" s="11"/>
      <c r="R156" s="11"/>
      <c r="S156" s="11"/>
      <c r="T156" s="11"/>
    </row>
    <row r="157" spans="6:20" ht="15">
      <c r="F157" s="4"/>
      <c r="G157" s="4"/>
      <c r="I157" s="11"/>
      <c r="J157" s="11"/>
      <c r="K157" s="11"/>
      <c r="L157" s="11"/>
      <c r="M157" s="11"/>
      <c r="N157" s="11"/>
      <c r="O157" s="11"/>
      <c r="P157" s="11"/>
      <c r="Q157" s="11"/>
      <c r="R157" s="11"/>
      <c r="S157" s="11"/>
      <c r="T157" s="11"/>
    </row>
    <row r="158" spans="6:20" ht="15">
      <c r="F158" s="4"/>
      <c r="G158" s="4"/>
      <c r="I158" s="11"/>
      <c r="J158" s="11"/>
      <c r="K158" s="11"/>
      <c r="L158" s="11"/>
      <c r="M158" s="11"/>
      <c r="N158" s="11"/>
      <c r="O158" s="11"/>
      <c r="P158" s="11"/>
      <c r="Q158" s="11"/>
      <c r="R158" s="11"/>
      <c r="S158" s="11"/>
      <c r="T158" s="11"/>
    </row>
    <row r="159" spans="6:20" ht="15">
      <c r="F159" s="4"/>
      <c r="G159" s="4"/>
      <c r="I159" s="11"/>
      <c r="J159" s="11"/>
      <c r="K159" s="11"/>
      <c r="L159" s="11"/>
      <c r="M159" s="11"/>
      <c r="N159" s="11"/>
      <c r="O159" s="11"/>
      <c r="P159" s="11"/>
      <c r="Q159" s="11"/>
      <c r="R159" s="11"/>
      <c r="S159" s="11"/>
      <c r="T159" s="11"/>
    </row>
    <row r="160" spans="6:20" ht="15">
      <c r="F160" s="4"/>
      <c r="G160" s="4"/>
      <c r="I160" s="11"/>
      <c r="J160" s="11"/>
      <c r="K160" s="11"/>
      <c r="L160" s="11"/>
      <c r="M160" s="11"/>
      <c r="N160" s="11"/>
      <c r="O160" s="11"/>
      <c r="P160" s="11"/>
      <c r="Q160" s="11"/>
      <c r="R160" s="11"/>
      <c r="S160" s="11"/>
      <c r="T160" s="11"/>
    </row>
    <row r="161" spans="6:20" ht="15">
      <c r="F161" s="4"/>
      <c r="G161" s="4"/>
      <c r="I161" s="11"/>
      <c r="J161" s="11"/>
      <c r="K161" s="11"/>
      <c r="L161" s="11"/>
      <c r="M161" s="11"/>
      <c r="N161" s="11"/>
      <c r="O161" s="11"/>
      <c r="P161" s="11"/>
      <c r="Q161" s="11"/>
      <c r="R161" s="11"/>
      <c r="S161" s="11"/>
      <c r="T161" s="11"/>
    </row>
    <row r="162" spans="6:20" ht="15">
      <c r="F162" s="4"/>
      <c r="G162" s="4"/>
      <c r="I162" s="11"/>
      <c r="J162" s="11"/>
      <c r="K162" s="11"/>
      <c r="L162" s="11"/>
      <c r="M162" s="11"/>
      <c r="N162" s="11"/>
      <c r="O162" s="11"/>
      <c r="P162" s="11"/>
      <c r="Q162" s="11"/>
      <c r="R162" s="11"/>
      <c r="S162" s="11"/>
      <c r="T162" s="11"/>
    </row>
    <row r="163" spans="6:20" ht="15">
      <c r="F163" s="4"/>
      <c r="G163" s="4"/>
      <c r="I163" s="11"/>
      <c r="J163" s="11"/>
      <c r="K163" s="11"/>
      <c r="L163" s="11"/>
      <c r="M163" s="11"/>
      <c r="N163" s="11"/>
      <c r="O163" s="11"/>
      <c r="P163" s="11"/>
      <c r="Q163" s="11"/>
      <c r="R163" s="11"/>
      <c r="S163" s="11"/>
      <c r="T163" s="11"/>
    </row>
    <row r="164" spans="6:20" ht="15">
      <c r="F164" s="4"/>
      <c r="G164" s="4"/>
      <c r="I164" s="11"/>
      <c r="J164" s="11"/>
      <c r="K164" s="11"/>
      <c r="L164" s="11"/>
      <c r="M164" s="11"/>
      <c r="N164" s="11"/>
      <c r="O164" s="11"/>
      <c r="P164" s="11"/>
      <c r="Q164" s="11"/>
      <c r="R164" s="11"/>
      <c r="S164" s="11"/>
      <c r="T164" s="11"/>
    </row>
    <row r="165" spans="6:20" ht="15">
      <c r="F165" s="4"/>
      <c r="G165" s="4"/>
      <c r="I165" s="11"/>
      <c r="J165" s="11"/>
      <c r="K165" s="11"/>
      <c r="L165" s="11"/>
      <c r="M165" s="11"/>
      <c r="N165" s="11"/>
      <c r="O165" s="11"/>
      <c r="P165" s="11"/>
      <c r="Q165" s="11"/>
      <c r="R165" s="11"/>
      <c r="S165" s="11"/>
      <c r="T165" s="11"/>
    </row>
    <row r="166" spans="6:20" ht="15">
      <c r="F166" s="4"/>
      <c r="G166" s="4"/>
      <c r="I166" s="11"/>
      <c r="J166" s="11"/>
      <c r="K166" s="11"/>
      <c r="L166" s="11"/>
      <c r="M166" s="11"/>
      <c r="N166" s="11"/>
      <c r="O166" s="11"/>
      <c r="P166" s="11"/>
      <c r="Q166" s="11"/>
      <c r="R166" s="11"/>
      <c r="S166" s="11"/>
      <c r="T166" s="11"/>
    </row>
    <row r="167" spans="6:20" ht="15">
      <c r="F167" s="4"/>
      <c r="G167" s="4"/>
      <c r="I167" s="11"/>
      <c r="J167" s="11"/>
      <c r="K167" s="11"/>
      <c r="L167" s="11"/>
      <c r="M167" s="11"/>
      <c r="N167" s="11"/>
      <c r="O167" s="11"/>
      <c r="P167" s="11"/>
      <c r="Q167" s="11"/>
      <c r="R167" s="11"/>
      <c r="S167" s="11"/>
      <c r="T167" s="11"/>
    </row>
    <row r="168" spans="6:20" ht="15">
      <c r="F168" s="4"/>
      <c r="G168" s="4"/>
      <c r="I168" s="11"/>
      <c r="J168" s="11"/>
      <c r="K168" s="11"/>
      <c r="L168" s="11"/>
      <c r="M168" s="11"/>
      <c r="N168" s="11"/>
      <c r="O168" s="11"/>
      <c r="P168" s="11"/>
      <c r="Q168" s="11"/>
      <c r="R168" s="11"/>
      <c r="S168" s="11"/>
      <c r="T168" s="11"/>
    </row>
    <row r="169" spans="6:20" ht="15">
      <c r="F169" s="4"/>
      <c r="G169" s="4"/>
      <c r="I169" s="11"/>
      <c r="J169" s="11"/>
      <c r="K169" s="11"/>
      <c r="L169" s="11"/>
      <c r="M169" s="11"/>
      <c r="N169" s="11"/>
      <c r="O169" s="11"/>
      <c r="P169" s="11"/>
      <c r="Q169" s="11"/>
      <c r="R169" s="11"/>
      <c r="S169" s="11"/>
      <c r="T169" s="11"/>
    </row>
    <row r="170" spans="6:20" ht="15">
      <c r="F170" s="4"/>
      <c r="G170" s="4"/>
      <c r="I170" s="11"/>
      <c r="J170" s="11"/>
      <c r="K170" s="11"/>
      <c r="L170" s="11"/>
      <c r="M170" s="11"/>
      <c r="N170" s="11"/>
      <c r="O170" s="11"/>
      <c r="P170" s="11"/>
      <c r="Q170" s="11"/>
      <c r="R170" s="11"/>
      <c r="S170" s="11"/>
      <c r="T170" s="11"/>
    </row>
    <row r="171" spans="6:20" ht="15">
      <c r="F171" s="4"/>
      <c r="G171" s="4"/>
      <c r="I171" s="11"/>
      <c r="J171" s="11"/>
      <c r="K171" s="11"/>
      <c r="L171" s="11"/>
      <c r="M171" s="11"/>
      <c r="N171" s="11"/>
      <c r="O171" s="11"/>
      <c r="P171" s="11"/>
      <c r="Q171" s="11"/>
      <c r="R171" s="11"/>
      <c r="S171" s="11"/>
      <c r="T171" s="11"/>
    </row>
    <row r="172" spans="6:20" ht="15">
      <c r="F172" s="4"/>
      <c r="G172" s="4"/>
      <c r="I172" s="11"/>
      <c r="J172" s="11"/>
      <c r="K172" s="11"/>
      <c r="L172" s="11"/>
      <c r="M172" s="11"/>
      <c r="N172" s="11"/>
      <c r="O172" s="11"/>
      <c r="P172" s="11"/>
      <c r="Q172" s="11"/>
      <c r="R172" s="11"/>
      <c r="S172" s="11"/>
      <c r="T172" s="11"/>
    </row>
    <row r="173" spans="6:20" ht="15">
      <c r="F173" s="4"/>
      <c r="G173" s="4"/>
      <c r="I173" s="11"/>
      <c r="J173" s="11"/>
      <c r="K173" s="11"/>
      <c r="L173" s="11"/>
      <c r="M173" s="11"/>
      <c r="N173" s="11"/>
      <c r="O173" s="11"/>
      <c r="P173" s="11"/>
      <c r="Q173" s="11"/>
      <c r="R173" s="11"/>
      <c r="S173" s="11"/>
      <c r="T173" s="11"/>
    </row>
    <row r="174" spans="6:20" ht="15">
      <c r="F174" s="4"/>
      <c r="G174" s="4"/>
      <c r="I174" s="11"/>
      <c r="J174" s="11"/>
      <c r="K174" s="11"/>
      <c r="L174" s="11"/>
      <c r="M174" s="11"/>
      <c r="N174" s="11"/>
      <c r="O174" s="11"/>
      <c r="P174" s="11"/>
      <c r="Q174" s="11"/>
      <c r="R174" s="11"/>
      <c r="S174" s="11"/>
      <c r="T174" s="11"/>
    </row>
    <row r="175" spans="6:20" ht="15">
      <c r="F175" s="4"/>
      <c r="G175" s="4"/>
      <c r="I175" s="11"/>
      <c r="J175" s="11"/>
      <c r="K175" s="11"/>
      <c r="L175" s="11"/>
      <c r="M175" s="11"/>
      <c r="N175" s="11"/>
      <c r="O175" s="11"/>
      <c r="P175" s="11"/>
      <c r="Q175" s="11"/>
      <c r="R175" s="11"/>
      <c r="S175" s="11"/>
      <c r="T175" s="11"/>
    </row>
    <row r="176" spans="6:20" ht="15">
      <c r="F176" s="4"/>
      <c r="G176" s="4"/>
      <c r="I176" s="11"/>
      <c r="J176" s="11"/>
      <c r="K176" s="11"/>
      <c r="L176" s="11"/>
      <c r="M176" s="11"/>
      <c r="N176" s="11"/>
      <c r="O176" s="11"/>
      <c r="P176" s="11"/>
      <c r="Q176" s="11"/>
      <c r="R176" s="11"/>
      <c r="S176" s="11"/>
      <c r="T176" s="11"/>
    </row>
    <row r="177" spans="6:20" ht="15">
      <c r="F177" s="4"/>
      <c r="G177" s="4"/>
      <c r="I177" s="11"/>
      <c r="J177" s="11"/>
      <c r="K177" s="11"/>
      <c r="L177" s="11"/>
      <c r="M177" s="11"/>
      <c r="N177" s="11"/>
      <c r="O177" s="11"/>
      <c r="P177" s="11"/>
      <c r="Q177" s="11"/>
      <c r="R177" s="11"/>
      <c r="S177" s="11"/>
      <c r="T177" s="11"/>
    </row>
    <row r="178" spans="6:20" ht="15">
      <c r="F178" s="4"/>
      <c r="G178" s="4"/>
      <c r="I178" s="11"/>
      <c r="J178" s="11"/>
      <c r="K178" s="11"/>
      <c r="L178" s="11"/>
      <c r="M178" s="11"/>
      <c r="N178" s="11"/>
      <c r="O178" s="11"/>
      <c r="P178" s="11"/>
      <c r="Q178" s="11"/>
      <c r="R178" s="11"/>
      <c r="S178" s="11"/>
      <c r="T178" s="11"/>
    </row>
    <row r="179" spans="6:20" ht="15">
      <c r="F179" s="4"/>
      <c r="G179" s="4"/>
      <c r="I179" s="11"/>
      <c r="J179" s="11"/>
      <c r="K179" s="11"/>
      <c r="L179" s="11"/>
      <c r="M179" s="11"/>
      <c r="N179" s="11"/>
      <c r="O179" s="11"/>
      <c r="P179" s="11"/>
      <c r="Q179" s="11"/>
      <c r="R179" s="11"/>
      <c r="S179" s="11"/>
      <c r="T179" s="11"/>
    </row>
    <row r="180" spans="6:20" ht="15">
      <c r="F180" s="4"/>
      <c r="G180" s="4"/>
      <c r="I180" s="11"/>
      <c r="J180" s="11"/>
      <c r="K180" s="11"/>
      <c r="L180" s="11"/>
      <c r="M180" s="11"/>
      <c r="N180" s="11"/>
      <c r="O180" s="11"/>
      <c r="P180" s="11"/>
      <c r="Q180" s="11"/>
      <c r="R180" s="11"/>
      <c r="S180" s="11"/>
      <c r="T180" s="11"/>
    </row>
    <row r="181" spans="6:20" ht="15">
      <c r="F181" s="4"/>
      <c r="G181" s="4"/>
      <c r="I181" s="11"/>
      <c r="J181" s="11"/>
      <c r="K181" s="11"/>
      <c r="L181" s="11"/>
      <c r="M181" s="11"/>
      <c r="N181" s="11"/>
      <c r="O181" s="11"/>
      <c r="P181" s="11"/>
      <c r="Q181" s="11"/>
      <c r="R181" s="11"/>
      <c r="S181" s="11"/>
      <c r="T181" s="11"/>
    </row>
    <row r="182" spans="6:20" ht="15">
      <c r="F182" s="4"/>
      <c r="G182" s="4"/>
      <c r="I182" s="11"/>
      <c r="J182" s="11"/>
      <c r="K182" s="11"/>
      <c r="L182" s="11"/>
      <c r="M182" s="11"/>
      <c r="N182" s="11"/>
      <c r="O182" s="11"/>
      <c r="P182" s="11"/>
      <c r="Q182" s="11"/>
      <c r="R182" s="11"/>
      <c r="S182" s="11"/>
      <c r="T182" s="11"/>
    </row>
    <row r="183" spans="6:20" ht="15">
      <c r="F183" s="4"/>
      <c r="G183" s="4"/>
      <c r="I183" s="11"/>
      <c r="J183" s="11"/>
      <c r="K183" s="11"/>
      <c r="L183" s="11"/>
      <c r="M183" s="11"/>
      <c r="N183" s="11"/>
      <c r="O183" s="11"/>
      <c r="P183" s="11"/>
      <c r="Q183" s="11"/>
      <c r="R183" s="11"/>
      <c r="S183" s="11"/>
      <c r="T183" s="11"/>
    </row>
    <row r="184" spans="6:20" ht="15">
      <c r="F184" s="4"/>
      <c r="G184" s="4"/>
      <c r="I184" s="11"/>
      <c r="J184" s="11"/>
      <c r="K184" s="11"/>
      <c r="L184" s="11"/>
      <c r="M184" s="11"/>
      <c r="N184" s="11"/>
      <c r="O184" s="11"/>
      <c r="P184" s="11"/>
      <c r="Q184" s="11"/>
      <c r="R184" s="11"/>
      <c r="S184" s="11"/>
      <c r="T184" s="11"/>
    </row>
    <row r="185" spans="6:20" ht="15">
      <c r="F185" s="4"/>
      <c r="G185" s="4"/>
      <c r="I185" s="11"/>
      <c r="J185" s="11"/>
      <c r="K185" s="11"/>
      <c r="L185" s="11"/>
      <c r="M185" s="11"/>
      <c r="N185" s="11"/>
      <c r="O185" s="11"/>
      <c r="P185" s="11"/>
      <c r="Q185" s="11"/>
      <c r="R185" s="11"/>
      <c r="S185" s="11"/>
      <c r="T185" s="11"/>
    </row>
    <row r="186" spans="6:20" ht="15">
      <c r="F186" s="4"/>
      <c r="G186" s="4"/>
      <c r="I186" s="11"/>
      <c r="J186" s="11"/>
      <c r="K186" s="11"/>
      <c r="L186" s="11"/>
      <c r="M186" s="11"/>
      <c r="N186" s="11"/>
      <c r="O186" s="11"/>
      <c r="P186" s="11"/>
      <c r="Q186" s="11"/>
      <c r="R186" s="11"/>
      <c r="S186" s="11"/>
      <c r="T186" s="11"/>
    </row>
    <row r="187" spans="6:20" ht="15">
      <c r="F187" s="4"/>
      <c r="G187" s="4"/>
      <c r="I187" s="11"/>
      <c r="J187" s="11"/>
      <c r="K187" s="11"/>
      <c r="L187" s="11"/>
      <c r="M187" s="11"/>
      <c r="N187" s="11"/>
      <c r="O187" s="11"/>
      <c r="P187" s="11"/>
      <c r="Q187" s="11"/>
      <c r="R187" s="11"/>
      <c r="S187" s="11"/>
      <c r="T187" s="11"/>
    </row>
    <row r="188" spans="6:20" ht="15">
      <c r="F188" s="4"/>
      <c r="G188" s="4"/>
      <c r="I188" s="11"/>
      <c r="J188" s="11"/>
      <c r="K188" s="11"/>
      <c r="L188" s="11"/>
      <c r="M188" s="11"/>
      <c r="N188" s="11"/>
      <c r="O188" s="11"/>
      <c r="P188" s="11"/>
      <c r="Q188" s="11"/>
      <c r="R188" s="11"/>
      <c r="S188" s="11"/>
      <c r="T188" s="11"/>
    </row>
    <row r="189" spans="6:20" ht="15">
      <c r="F189" s="4"/>
      <c r="G189" s="4"/>
      <c r="I189" s="11"/>
      <c r="J189" s="11"/>
      <c r="K189" s="11"/>
      <c r="L189" s="11"/>
      <c r="M189" s="11"/>
      <c r="N189" s="11"/>
      <c r="O189" s="11"/>
      <c r="P189" s="11"/>
      <c r="Q189" s="11"/>
      <c r="R189" s="11"/>
      <c r="S189" s="11"/>
      <c r="T189" s="11"/>
    </row>
    <row r="190" spans="6:20" ht="15">
      <c r="F190" s="4"/>
      <c r="G190" s="4"/>
      <c r="I190" s="11"/>
      <c r="J190" s="11"/>
      <c r="K190" s="11"/>
      <c r="L190" s="11"/>
      <c r="M190" s="11"/>
      <c r="N190" s="11"/>
      <c r="O190" s="11"/>
      <c r="P190" s="11"/>
      <c r="Q190" s="11"/>
      <c r="R190" s="11"/>
      <c r="S190" s="11"/>
      <c r="T190" s="11"/>
    </row>
    <row r="191" spans="6:20" ht="15">
      <c r="F191" s="4"/>
      <c r="G191" s="4"/>
      <c r="I191" s="11"/>
      <c r="J191" s="11"/>
      <c r="K191" s="11"/>
      <c r="L191" s="11"/>
      <c r="M191" s="11"/>
      <c r="N191" s="11"/>
      <c r="O191" s="11"/>
      <c r="P191" s="11"/>
      <c r="Q191" s="11"/>
      <c r="R191" s="11"/>
      <c r="S191" s="11"/>
      <c r="T191" s="11"/>
    </row>
    <row r="192" spans="6:20" ht="15">
      <c r="F192" s="4"/>
      <c r="G192" s="4"/>
      <c r="I192" s="11"/>
      <c r="J192" s="11"/>
      <c r="K192" s="11"/>
      <c r="L192" s="11"/>
      <c r="M192" s="11"/>
      <c r="N192" s="11"/>
      <c r="O192" s="11"/>
      <c r="P192" s="11"/>
      <c r="Q192" s="11"/>
      <c r="R192" s="11"/>
      <c r="S192" s="11"/>
      <c r="T192" s="11"/>
    </row>
    <row r="193" spans="6:20" ht="15">
      <c r="F193" s="4"/>
      <c r="G193" s="4"/>
      <c r="I193" s="11"/>
      <c r="J193" s="11"/>
      <c r="K193" s="11"/>
      <c r="L193" s="11"/>
      <c r="M193" s="11"/>
      <c r="N193" s="11"/>
      <c r="O193" s="11"/>
      <c r="P193" s="11"/>
      <c r="Q193" s="11"/>
      <c r="R193" s="11"/>
      <c r="S193" s="11"/>
      <c r="T193" s="11"/>
    </row>
    <row r="194" spans="6:20" ht="15">
      <c r="F194" s="4"/>
      <c r="G194" s="4"/>
      <c r="I194" s="11"/>
      <c r="J194" s="11"/>
      <c r="K194" s="11"/>
      <c r="L194" s="11"/>
      <c r="M194" s="11"/>
      <c r="N194" s="11"/>
      <c r="O194" s="11"/>
      <c r="P194" s="11"/>
      <c r="Q194" s="11"/>
      <c r="R194" s="11"/>
      <c r="S194" s="11"/>
      <c r="T194" s="11"/>
    </row>
    <row r="195" spans="6:20" ht="15">
      <c r="F195" s="4"/>
      <c r="G195" s="4"/>
      <c r="I195" s="11"/>
      <c r="J195" s="11"/>
      <c r="K195" s="11"/>
      <c r="L195" s="11"/>
      <c r="M195" s="11"/>
      <c r="N195" s="11"/>
      <c r="O195" s="11"/>
      <c r="P195" s="11"/>
      <c r="Q195" s="11"/>
      <c r="R195" s="11"/>
      <c r="S195" s="11"/>
      <c r="T195" s="11"/>
    </row>
    <row r="196" spans="6:20" ht="15">
      <c r="F196" s="4"/>
      <c r="G196" s="4"/>
      <c r="I196" s="11"/>
      <c r="J196" s="11"/>
      <c r="K196" s="11"/>
      <c r="L196" s="11"/>
      <c r="M196" s="11"/>
      <c r="N196" s="11"/>
      <c r="O196" s="11"/>
      <c r="P196" s="11"/>
      <c r="Q196" s="11"/>
      <c r="R196" s="11"/>
      <c r="S196" s="11"/>
      <c r="T196" s="11"/>
    </row>
    <row r="197" spans="6:20" ht="15">
      <c r="F197" s="4"/>
      <c r="G197" s="4"/>
      <c r="I197" s="11"/>
      <c r="J197" s="11"/>
      <c r="K197" s="11"/>
      <c r="L197" s="11"/>
      <c r="M197" s="11"/>
      <c r="N197" s="11"/>
      <c r="O197" s="11"/>
      <c r="P197" s="11"/>
      <c r="Q197" s="11"/>
      <c r="R197" s="11"/>
      <c r="S197" s="11"/>
      <c r="T197" s="11"/>
    </row>
    <row r="198" spans="6:20" ht="15">
      <c r="F198" s="4"/>
      <c r="G198" s="4"/>
      <c r="I198" s="11"/>
      <c r="J198" s="11"/>
      <c r="K198" s="11"/>
      <c r="L198" s="11"/>
      <c r="M198" s="11"/>
      <c r="N198" s="11"/>
      <c r="O198" s="11"/>
      <c r="P198" s="11"/>
      <c r="Q198" s="11"/>
      <c r="R198" s="11"/>
      <c r="S198" s="11"/>
      <c r="T198" s="11"/>
    </row>
    <row r="199" spans="6:20" ht="15">
      <c r="F199" s="4"/>
      <c r="G199" s="4"/>
      <c r="I199" s="11"/>
      <c r="J199" s="11"/>
      <c r="K199" s="11"/>
      <c r="L199" s="11"/>
      <c r="M199" s="11"/>
      <c r="N199" s="11"/>
      <c r="O199" s="11"/>
      <c r="P199" s="11"/>
      <c r="Q199" s="11"/>
      <c r="R199" s="11"/>
      <c r="S199" s="11"/>
      <c r="T199" s="11"/>
    </row>
    <row r="200" spans="6:20" ht="15">
      <c r="F200" s="4"/>
      <c r="G200" s="4"/>
      <c r="I200" s="11"/>
      <c r="J200" s="11"/>
      <c r="K200" s="11"/>
      <c r="L200" s="11"/>
      <c r="M200" s="11"/>
      <c r="N200" s="11"/>
      <c r="O200" s="11"/>
      <c r="P200" s="11"/>
      <c r="Q200" s="11"/>
      <c r="R200" s="11"/>
      <c r="S200" s="11"/>
      <c r="T200" s="11"/>
    </row>
    <row r="201" spans="6:20" ht="15">
      <c r="F201" s="4"/>
      <c r="G201" s="4"/>
      <c r="I201" s="11"/>
      <c r="J201" s="11"/>
      <c r="K201" s="11"/>
      <c r="L201" s="11"/>
      <c r="M201" s="11"/>
      <c r="N201" s="11"/>
      <c r="O201" s="11"/>
      <c r="P201" s="11"/>
      <c r="Q201" s="11"/>
      <c r="R201" s="11"/>
      <c r="S201" s="11"/>
      <c r="T201" s="11"/>
    </row>
    <row r="202" spans="6:20" ht="15">
      <c r="F202" s="4"/>
      <c r="G202" s="4"/>
      <c r="I202" s="11"/>
      <c r="J202" s="11"/>
      <c r="K202" s="11"/>
      <c r="L202" s="11"/>
      <c r="M202" s="11"/>
      <c r="N202" s="11"/>
      <c r="O202" s="11"/>
      <c r="P202" s="11"/>
      <c r="Q202" s="11"/>
      <c r="R202" s="11"/>
      <c r="S202" s="11"/>
      <c r="T202" s="11"/>
    </row>
    <row r="203" spans="6:20" ht="15">
      <c r="F203" s="4"/>
      <c r="G203" s="4"/>
      <c r="I203" s="11"/>
      <c r="J203" s="11"/>
      <c r="K203" s="11"/>
      <c r="L203" s="11"/>
      <c r="M203" s="11"/>
      <c r="N203" s="11"/>
      <c r="O203" s="11"/>
      <c r="P203" s="11"/>
      <c r="Q203" s="11"/>
      <c r="R203" s="11"/>
      <c r="S203" s="11"/>
      <c r="T203" s="11"/>
    </row>
    <row r="204" spans="6:20" ht="15">
      <c r="F204" s="4"/>
      <c r="G204" s="4"/>
      <c r="I204" s="11"/>
      <c r="J204" s="11"/>
      <c r="K204" s="11"/>
      <c r="L204" s="11"/>
      <c r="M204" s="11"/>
      <c r="N204" s="11"/>
      <c r="O204" s="11"/>
      <c r="P204" s="11"/>
      <c r="Q204" s="11"/>
      <c r="R204" s="11"/>
      <c r="S204" s="11"/>
      <c r="T204" s="11"/>
    </row>
    <row r="205" spans="6:20" ht="15">
      <c r="F205" s="4"/>
      <c r="G205" s="4"/>
      <c r="I205" s="11"/>
      <c r="J205" s="11"/>
      <c r="K205" s="11"/>
      <c r="L205" s="11"/>
      <c r="M205" s="11"/>
      <c r="N205" s="11"/>
      <c r="O205" s="11"/>
      <c r="P205" s="11"/>
      <c r="Q205" s="11"/>
      <c r="R205" s="11"/>
      <c r="S205" s="11"/>
      <c r="T205" s="11"/>
    </row>
    <row r="206" spans="6:20" ht="15">
      <c r="F206" s="4"/>
      <c r="G206" s="4"/>
      <c r="I206" s="11"/>
      <c r="J206" s="11"/>
      <c r="K206" s="11"/>
      <c r="L206" s="11"/>
      <c r="M206" s="11"/>
      <c r="N206" s="11"/>
      <c r="O206" s="11"/>
      <c r="P206" s="11"/>
      <c r="Q206" s="11"/>
      <c r="R206" s="11"/>
      <c r="S206" s="11"/>
      <c r="T206" s="11"/>
    </row>
    <row r="207" spans="6:20" ht="15">
      <c r="F207" s="4"/>
      <c r="G207" s="4"/>
      <c r="I207" s="11"/>
      <c r="J207" s="11"/>
      <c r="K207" s="11"/>
      <c r="L207" s="11"/>
      <c r="M207" s="11"/>
      <c r="N207" s="11"/>
      <c r="O207" s="11"/>
      <c r="P207" s="11"/>
      <c r="Q207" s="11"/>
      <c r="R207" s="11"/>
      <c r="S207" s="11"/>
      <c r="T207" s="11"/>
    </row>
    <row r="208" spans="6:20" ht="15">
      <c r="F208" s="4"/>
      <c r="G208" s="4"/>
      <c r="I208" s="11"/>
      <c r="J208" s="11"/>
      <c r="K208" s="11"/>
      <c r="L208" s="11"/>
      <c r="M208" s="11"/>
      <c r="N208" s="11"/>
      <c r="O208" s="11"/>
      <c r="P208" s="11"/>
      <c r="Q208" s="11"/>
      <c r="R208" s="11"/>
      <c r="S208" s="11"/>
      <c r="T208" s="11"/>
    </row>
    <row r="209" spans="6:20" ht="15">
      <c r="F209" s="4"/>
      <c r="G209" s="4"/>
      <c r="I209" s="11"/>
      <c r="J209" s="11"/>
      <c r="K209" s="11"/>
      <c r="L209" s="11"/>
      <c r="M209" s="11"/>
      <c r="N209" s="11"/>
      <c r="O209" s="11"/>
      <c r="P209" s="11"/>
      <c r="Q209" s="11"/>
      <c r="R209" s="11"/>
      <c r="S209" s="11"/>
      <c r="T209" s="11"/>
    </row>
    <row r="210" spans="6:20" ht="15">
      <c r="F210" s="4"/>
      <c r="G210" s="4"/>
      <c r="I210" s="11"/>
      <c r="J210" s="11"/>
      <c r="K210" s="11"/>
      <c r="L210" s="11"/>
      <c r="M210" s="11"/>
      <c r="N210" s="11"/>
      <c r="O210" s="11"/>
      <c r="P210" s="11"/>
      <c r="Q210" s="11"/>
      <c r="R210" s="11"/>
      <c r="S210" s="11"/>
      <c r="T210" s="11"/>
    </row>
    <row r="211" spans="6:20" ht="15">
      <c r="F211" s="4"/>
      <c r="G211" s="4"/>
      <c r="I211" s="11"/>
      <c r="J211" s="11"/>
      <c r="K211" s="11"/>
      <c r="L211" s="11"/>
      <c r="M211" s="11"/>
      <c r="N211" s="11"/>
      <c r="O211" s="11"/>
      <c r="P211" s="11"/>
      <c r="Q211" s="11"/>
      <c r="R211" s="11"/>
      <c r="S211" s="11"/>
      <c r="T211" s="11"/>
    </row>
    <row r="212" spans="6:20" ht="15">
      <c r="F212" s="4"/>
      <c r="G212" s="4"/>
      <c r="I212" s="11"/>
      <c r="J212" s="11"/>
      <c r="K212" s="11"/>
      <c r="L212" s="11"/>
      <c r="M212" s="11"/>
      <c r="N212" s="11"/>
      <c r="O212" s="11"/>
      <c r="P212" s="11"/>
      <c r="Q212" s="11"/>
      <c r="R212" s="11"/>
      <c r="S212" s="11"/>
      <c r="T212" s="11"/>
    </row>
    <row r="213" spans="6:20" ht="15">
      <c r="F213" s="4"/>
      <c r="G213" s="4"/>
      <c r="I213" s="11"/>
      <c r="J213" s="11"/>
      <c r="K213" s="11"/>
      <c r="L213" s="11"/>
      <c r="M213" s="11"/>
      <c r="N213" s="11"/>
      <c r="O213" s="11"/>
      <c r="P213" s="11"/>
      <c r="Q213" s="11"/>
      <c r="R213" s="11"/>
      <c r="S213" s="11"/>
      <c r="T213" s="11"/>
    </row>
    <row r="214" spans="6:20" ht="15">
      <c r="F214" s="4"/>
      <c r="G214" s="4"/>
      <c r="I214" s="11"/>
      <c r="J214" s="11"/>
      <c r="K214" s="11"/>
      <c r="L214" s="11"/>
      <c r="M214" s="11"/>
      <c r="N214" s="11"/>
      <c r="O214" s="11"/>
      <c r="P214" s="11"/>
      <c r="Q214" s="11"/>
      <c r="R214" s="11"/>
      <c r="S214" s="11"/>
      <c r="T214" s="11"/>
    </row>
    <row r="215" spans="6:20" ht="15">
      <c r="F215" s="4"/>
      <c r="G215" s="4"/>
      <c r="I215" s="11"/>
      <c r="J215" s="11"/>
      <c r="K215" s="11"/>
      <c r="L215" s="11"/>
      <c r="M215" s="11"/>
      <c r="N215" s="11"/>
      <c r="O215" s="11"/>
      <c r="P215" s="11"/>
      <c r="Q215" s="11"/>
      <c r="R215" s="11"/>
      <c r="S215" s="11"/>
      <c r="T215" s="11"/>
    </row>
    <row r="216" spans="6:20" ht="15">
      <c r="F216" s="4"/>
      <c r="G216" s="4"/>
      <c r="I216" s="11"/>
      <c r="J216" s="11"/>
      <c r="K216" s="11"/>
      <c r="L216" s="11"/>
      <c r="M216" s="11"/>
      <c r="N216" s="11"/>
      <c r="O216" s="11"/>
      <c r="P216" s="11"/>
      <c r="Q216" s="11"/>
      <c r="R216" s="11"/>
      <c r="S216" s="11"/>
      <c r="T216" s="11"/>
    </row>
    <row r="217" spans="6:20" ht="15">
      <c r="F217" s="4"/>
      <c r="G217" s="4"/>
      <c r="I217" s="11"/>
      <c r="J217" s="11"/>
      <c r="K217" s="11"/>
      <c r="L217" s="11"/>
      <c r="M217" s="11"/>
      <c r="N217" s="11"/>
      <c r="O217" s="11"/>
      <c r="P217" s="11"/>
      <c r="Q217" s="11"/>
      <c r="R217" s="11"/>
      <c r="S217" s="11"/>
      <c r="T217" s="11"/>
    </row>
    <row r="218" spans="6:20" ht="15">
      <c r="F218" s="4"/>
      <c r="G218" s="4"/>
      <c r="I218" s="11"/>
      <c r="J218" s="11"/>
      <c r="K218" s="11"/>
      <c r="L218" s="11"/>
      <c r="M218" s="11"/>
      <c r="N218" s="11"/>
      <c r="O218" s="11"/>
      <c r="P218" s="11"/>
      <c r="Q218" s="11"/>
      <c r="R218" s="11"/>
      <c r="S218" s="11"/>
      <c r="T218" s="11"/>
    </row>
    <row r="219" spans="6:20" ht="15">
      <c r="F219" s="4"/>
      <c r="G219" s="4"/>
      <c r="I219" s="11"/>
      <c r="J219" s="11"/>
      <c r="K219" s="11"/>
      <c r="L219" s="11"/>
      <c r="M219" s="11"/>
      <c r="N219" s="11"/>
      <c r="O219" s="11"/>
      <c r="P219" s="11"/>
      <c r="Q219" s="11"/>
      <c r="R219" s="11"/>
      <c r="S219" s="11"/>
      <c r="T219" s="11"/>
    </row>
    <row r="220" spans="6:20" ht="15">
      <c r="F220" s="4"/>
      <c r="G220" s="4"/>
      <c r="I220" s="11"/>
      <c r="J220" s="11"/>
      <c r="K220" s="11"/>
      <c r="L220" s="11"/>
      <c r="M220" s="11"/>
      <c r="N220" s="11"/>
      <c r="O220" s="11"/>
      <c r="P220" s="11"/>
      <c r="Q220" s="11"/>
      <c r="R220" s="11"/>
      <c r="S220" s="11"/>
      <c r="T220" s="11"/>
    </row>
    <row r="221" spans="6:20" ht="15">
      <c r="F221" s="4"/>
      <c r="G221" s="4"/>
      <c r="I221" s="11"/>
      <c r="J221" s="11"/>
      <c r="K221" s="11"/>
      <c r="L221" s="11"/>
      <c r="M221" s="11"/>
      <c r="N221" s="11"/>
      <c r="O221" s="11"/>
      <c r="P221" s="11"/>
      <c r="Q221" s="11"/>
      <c r="R221" s="11"/>
      <c r="S221" s="11"/>
      <c r="T221" s="11"/>
    </row>
    <row r="222" spans="6:20" ht="15">
      <c r="F222" s="4"/>
      <c r="G222" s="4"/>
      <c r="I222" s="11"/>
      <c r="J222" s="11"/>
      <c r="K222" s="11"/>
      <c r="L222" s="11"/>
      <c r="M222" s="11"/>
      <c r="N222" s="11"/>
      <c r="O222" s="11"/>
      <c r="P222" s="11"/>
      <c r="Q222" s="11"/>
      <c r="R222" s="11"/>
      <c r="S222" s="11"/>
      <c r="T222" s="11"/>
    </row>
    <row r="223" spans="6:20" ht="15">
      <c r="F223" s="4"/>
      <c r="G223" s="4"/>
      <c r="I223" s="11"/>
      <c r="J223" s="11"/>
      <c r="K223" s="11"/>
      <c r="L223" s="11"/>
      <c r="M223" s="11"/>
      <c r="N223" s="11"/>
      <c r="O223" s="11"/>
      <c r="P223" s="11"/>
      <c r="Q223" s="11"/>
      <c r="R223" s="11"/>
      <c r="S223" s="11"/>
      <c r="T223" s="11"/>
    </row>
    <row r="224" spans="6:20" ht="15">
      <c r="F224" s="4"/>
      <c r="G224" s="4"/>
      <c r="I224" s="11"/>
      <c r="J224" s="11"/>
      <c r="K224" s="11"/>
      <c r="L224" s="11"/>
      <c r="M224" s="11"/>
      <c r="N224" s="11"/>
      <c r="O224" s="11"/>
      <c r="P224" s="11"/>
      <c r="Q224" s="11"/>
      <c r="R224" s="11"/>
      <c r="S224" s="11"/>
      <c r="T224" s="11"/>
    </row>
    <row r="225" spans="6:20" ht="15">
      <c r="F225" s="4"/>
      <c r="G225" s="4"/>
      <c r="I225" s="11"/>
      <c r="J225" s="11"/>
      <c r="K225" s="11"/>
      <c r="L225" s="11"/>
      <c r="M225" s="11"/>
      <c r="N225" s="11"/>
      <c r="O225" s="11"/>
      <c r="P225" s="11"/>
      <c r="Q225" s="11"/>
      <c r="R225" s="11"/>
      <c r="S225" s="11"/>
      <c r="T225" s="11"/>
    </row>
    <row r="226" spans="6:20" ht="15">
      <c r="F226" s="4"/>
      <c r="G226" s="4"/>
      <c r="I226" s="11"/>
      <c r="J226" s="11"/>
      <c r="K226" s="11"/>
      <c r="L226" s="11"/>
      <c r="M226" s="11"/>
      <c r="N226" s="11"/>
      <c r="O226" s="11"/>
      <c r="P226" s="11"/>
      <c r="Q226" s="11"/>
      <c r="R226" s="11"/>
      <c r="S226" s="11"/>
      <c r="T226" s="11"/>
    </row>
    <row r="227" spans="6:20" ht="15">
      <c r="F227" s="4"/>
      <c r="G227" s="4"/>
      <c r="I227" s="11"/>
      <c r="J227" s="11"/>
      <c r="K227" s="11"/>
      <c r="L227" s="11"/>
      <c r="M227" s="11"/>
      <c r="N227" s="11"/>
      <c r="O227" s="11"/>
      <c r="P227" s="11"/>
      <c r="Q227" s="11"/>
      <c r="R227" s="11"/>
      <c r="S227" s="11"/>
      <c r="T227" s="11"/>
    </row>
    <row r="228" spans="6:20" ht="15">
      <c r="F228" s="4"/>
      <c r="G228" s="4"/>
      <c r="I228" s="11"/>
      <c r="J228" s="11"/>
      <c r="K228" s="11"/>
      <c r="L228" s="11"/>
      <c r="M228" s="11"/>
      <c r="N228" s="11"/>
      <c r="O228" s="11"/>
      <c r="P228" s="11"/>
      <c r="Q228" s="11"/>
      <c r="R228" s="11"/>
      <c r="S228" s="11"/>
      <c r="T228" s="11"/>
    </row>
    <row r="229" spans="6:20" ht="15">
      <c r="F229" s="4"/>
      <c r="G229" s="4"/>
      <c r="I229" s="11"/>
      <c r="J229" s="11"/>
      <c r="K229" s="11"/>
      <c r="L229" s="11"/>
      <c r="M229" s="11"/>
      <c r="N229" s="11"/>
      <c r="O229" s="11"/>
      <c r="P229" s="11"/>
      <c r="Q229" s="11"/>
      <c r="R229" s="11"/>
      <c r="S229" s="11"/>
      <c r="T229" s="11"/>
    </row>
    <row r="230" spans="6:20" ht="15">
      <c r="F230" s="4"/>
      <c r="G230" s="4"/>
      <c r="I230" s="11"/>
      <c r="J230" s="11"/>
      <c r="K230" s="11"/>
      <c r="L230" s="11"/>
      <c r="M230" s="11"/>
      <c r="N230" s="11"/>
      <c r="O230" s="11"/>
      <c r="P230" s="11"/>
      <c r="Q230" s="11"/>
      <c r="R230" s="11"/>
      <c r="S230" s="11"/>
      <c r="T230" s="11"/>
    </row>
    <row r="231" spans="6:20" ht="15">
      <c r="F231" s="4"/>
      <c r="G231" s="4"/>
      <c r="I231" s="11"/>
      <c r="J231" s="11"/>
      <c r="K231" s="11"/>
      <c r="L231" s="11"/>
      <c r="M231" s="11"/>
      <c r="N231" s="11"/>
      <c r="O231" s="11"/>
      <c r="P231" s="11"/>
      <c r="Q231" s="11"/>
      <c r="R231" s="11"/>
      <c r="S231" s="11"/>
      <c r="T231" s="11"/>
    </row>
    <row r="232" spans="6:20" ht="15">
      <c r="F232" s="4"/>
      <c r="G232" s="4"/>
      <c r="I232" s="11"/>
      <c r="J232" s="11"/>
      <c r="K232" s="11"/>
      <c r="L232" s="11"/>
      <c r="M232" s="11"/>
      <c r="N232" s="11"/>
      <c r="O232" s="11"/>
      <c r="P232" s="11"/>
      <c r="Q232" s="11"/>
      <c r="R232" s="11"/>
      <c r="S232" s="11"/>
      <c r="T232" s="11"/>
    </row>
    <row r="233" spans="6:20" ht="15">
      <c r="F233" s="4"/>
      <c r="G233" s="4"/>
      <c r="I233" s="11"/>
      <c r="J233" s="11"/>
      <c r="K233" s="11"/>
      <c r="L233" s="11"/>
      <c r="M233" s="11"/>
      <c r="N233" s="11"/>
      <c r="O233" s="11"/>
      <c r="P233" s="11"/>
      <c r="Q233" s="11"/>
      <c r="R233" s="11"/>
      <c r="S233" s="11"/>
      <c r="T233" s="11"/>
    </row>
    <row r="234" spans="6:20" ht="15">
      <c r="F234" s="4"/>
      <c r="G234" s="4"/>
      <c r="I234" s="11"/>
      <c r="J234" s="11"/>
      <c r="K234" s="11"/>
      <c r="L234" s="11"/>
      <c r="M234" s="11"/>
      <c r="N234" s="11"/>
      <c r="O234" s="11"/>
      <c r="P234" s="11"/>
      <c r="Q234" s="11"/>
      <c r="R234" s="11"/>
      <c r="S234" s="11"/>
      <c r="T234" s="11"/>
    </row>
    <row r="235" spans="6:20" ht="15">
      <c r="F235" s="4"/>
      <c r="G235" s="4"/>
      <c r="I235" s="11"/>
      <c r="J235" s="11"/>
      <c r="K235" s="11"/>
      <c r="L235" s="11"/>
      <c r="M235" s="11"/>
      <c r="N235" s="11"/>
      <c r="O235" s="11"/>
      <c r="P235" s="11"/>
      <c r="Q235" s="11"/>
      <c r="R235" s="11"/>
      <c r="S235" s="11"/>
      <c r="T235" s="11"/>
    </row>
    <row r="236" spans="6:20" ht="15">
      <c r="F236" s="4"/>
      <c r="G236" s="4"/>
      <c r="I236" s="11"/>
      <c r="J236" s="11"/>
      <c r="K236" s="11"/>
      <c r="L236" s="11"/>
      <c r="M236" s="11"/>
      <c r="N236" s="11"/>
      <c r="O236" s="11"/>
      <c r="P236" s="11"/>
      <c r="Q236" s="11"/>
      <c r="R236" s="11"/>
      <c r="S236" s="11"/>
      <c r="T236" s="11"/>
    </row>
    <row r="237" spans="6:20" ht="15">
      <c r="F237" s="4"/>
      <c r="G237" s="4"/>
      <c r="I237" s="11"/>
      <c r="J237" s="11"/>
      <c r="K237" s="11"/>
      <c r="L237" s="11"/>
      <c r="M237" s="11"/>
      <c r="N237" s="11"/>
      <c r="O237" s="11"/>
      <c r="P237" s="11"/>
      <c r="Q237" s="11"/>
      <c r="R237" s="11"/>
      <c r="S237" s="11"/>
      <c r="T237" s="11"/>
    </row>
    <row r="238" spans="6:20" ht="15">
      <c r="F238" s="4"/>
      <c r="G238" s="4"/>
      <c r="I238" s="11"/>
      <c r="J238" s="11"/>
      <c r="K238" s="11"/>
      <c r="L238" s="11"/>
      <c r="M238" s="11"/>
      <c r="N238" s="11"/>
      <c r="O238" s="11"/>
      <c r="P238" s="11"/>
      <c r="Q238" s="11"/>
      <c r="R238" s="11"/>
      <c r="S238" s="11"/>
      <c r="T238" s="11"/>
    </row>
    <row r="239" spans="6:20" ht="15">
      <c r="F239" s="4"/>
      <c r="G239" s="4"/>
      <c r="I239" s="11"/>
      <c r="J239" s="11"/>
      <c r="K239" s="11"/>
      <c r="L239" s="11"/>
      <c r="M239" s="11"/>
      <c r="N239" s="11"/>
      <c r="O239" s="11"/>
      <c r="P239" s="11"/>
      <c r="Q239" s="11"/>
      <c r="R239" s="11"/>
      <c r="S239" s="11"/>
      <c r="T239" s="11"/>
    </row>
    <row r="240" spans="6:20" ht="15">
      <c r="F240" s="4"/>
      <c r="G240" s="4"/>
      <c r="I240" s="11"/>
      <c r="J240" s="11"/>
      <c r="K240" s="11"/>
      <c r="L240" s="11"/>
      <c r="M240" s="11"/>
      <c r="N240" s="11"/>
      <c r="O240" s="11"/>
      <c r="P240" s="11"/>
      <c r="Q240" s="11"/>
      <c r="R240" s="11"/>
      <c r="S240" s="11"/>
      <c r="T240" s="11"/>
    </row>
    <row r="241" spans="6:20" ht="15">
      <c r="F241" s="4"/>
      <c r="G241" s="4"/>
      <c r="I241" s="11"/>
      <c r="J241" s="11"/>
      <c r="K241" s="11"/>
      <c r="L241" s="11"/>
      <c r="M241" s="11"/>
      <c r="N241" s="11"/>
      <c r="O241" s="11"/>
      <c r="P241" s="11"/>
      <c r="Q241" s="11"/>
      <c r="R241" s="11"/>
      <c r="S241" s="11"/>
      <c r="T241" s="11"/>
    </row>
    <row r="242" spans="6:20" ht="15">
      <c r="F242" s="4"/>
      <c r="G242" s="4"/>
      <c r="I242" s="11"/>
      <c r="J242" s="11"/>
      <c r="K242" s="11"/>
      <c r="L242" s="11"/>
      <c r="M242" s="11"/>
      <c r="N242" s="11"/>
      <c r="O242" s="11"/>
      <c r="P242" s="11"/>
      <c r="Q242" s="11"/>
      <c r="R242" s="11"/>
      <c r="S242" s="11"/>
      <c r="T242" s="11"/>
    </row>
    <row r="243" spans="6:20" ht="15">
      <c r="F243" s="4"/>
      <c r="G243" s="4"/>
      <c r="I243" s="11"/>
      <c r="J243" s="11"/>
      <c r="K243" s="11"/>
      <c r="L243" s="11"/>
      <c r="M243" s="11"/>
      <c r="N243" s="11"/>
      <c r="O243" s="11"/>
      <c r="P243" s="11"/>
      <c r="Q243" s="11"/>
      <c r="R243" s="11"/>
      <c r="S243" s="11"/>
      <c r="T243" s="11"/>
    </row>
    <row r="244" spans="6:20" ht="15">
      <c r="F244" s="4"/>
      <c r="G244" s="4"/>
      <c r="I244" s="11"/>
      <c r="J244" s="11"/>
      <c r="K244" s="11"/>
      <c r="L244" s="11"/>
      <c r="M244" s="11"/>
      <c r="N244" s="11"/>
      <c r="O244" s="11"/>
      <c r="P244" s="11"/>
      <c r="Q244" s="11"/>
      <c r="R244" s="11"/>
      <c r="S244" s="11"/>
      <c r="T244" s="11"/>
    </row>
    <row r="245" spans="6:20" ht="15">
      <c r="F245" s="4"/>
      <c r="G245" s="4"/>
      <c r="I245" s="11"/>
      <c r="J245" s="11"/>
      <c r="K245" s="11"/>
      <c r="L245" s="11"/>
      <c r="M245" s="11"/>
      <c r="N245" s="11"/>
      <c r="O245" s="11"/>
      <c r="P245" s="11"/>
      <c r="Q245" s="11"/>
      <c r="R245" s="11"/>
      <c r="S245" s="11"/>
      <c r="T245" s="11"/>
    </row>
    <row r="246" spans="6:20" ht="15">
      <c r="F246" s="4"/>
      <c r="G246" s="4"/>
      <c r="I246" s="11"/>
      <c r="J246" s="11"/>
      <c r="K246" s="11"/>
      <c r="L246" s="11"/>
      <c r="M246" s="11"/>
      <c r="N246" s="11"/>
      <c r="O246" s="11"/>
      <c r="P246" s="11"/>
      <c r="Q246" s="11"/>
      <c r="R246" s="11"/>
      <c r="S246" s="11"/>
      <c r="T246" s="11"/>
    </row>
    <row r="247" spans="6:20" ht="15">
      <c r="F247" s="4"/>
      <c r="G247" s="4"/>
      <c r="I247" s="11"/>
      <c r="J247" s="11"/>
      <c r="K247" s="11"/>
      <c r="L247" s="11"/>
      <c r="M247" s="11"/>
      <c r="N247" s="11"/>
      <c r="O247" s="11"/>
      <c r="P247" s="11"/>
      <c r="Q247" s="11"/>
      <c r="R247" s="11"/>
      <c r="S247" s="11"/>
      <c r="T247" s="11"/>
    </row>
    <row r="248" spans="6:20" ht="15">
      <c r="F248" s="4"/>
      <c r="G248" s="4"/>
      <c r="I248" s="11"/>
      <c r="J248" s="11"/>
      <c r="K248" s="11"/>
      <c r="L248" s="11"/>
      <c r="M248" s="11"/>
      <c r="N248" s="11"/>
      <c r="O248" s="11"/>
      <c r="P248" s="11"/>
      <c r="Q248" s="11"/>
      <c r="R248" s="11"/>
      <c r="S248" s="11"/>
      <c r="T248" s="11"/>
    </row>
    <row r="249" spans="6:19" ht="15">
      <c r="F249" s="4"/>
      <c r="G249" s="4"/>
      <c r="O249" s="4"/>
      <c r="P249" s="4"/>
      <c r="Q249" s="4"/>
      <c r="R249" s="4"/>
      <c r="S249" s="67"/>
    </row>
    <row r="250" spans="6:19" ht="15">
      <c r="F250" s="4"/>
      <c r="G250" s="4"/>
      <c r="O250" s="4"/>
      <c r="P250" s="4"/>
      <c r="Q250" s="4"/>
      <c r="R250" s="4"/>
      <c r="S250" s="67"/>
    </row>
    <row r="251" spans="6:19" ht="15">
      <c r="F251" s="4"/>
      <c r="G251" s="4"/>
      <c r="O251" s="4"/>
      <c r="P251" s="4"/>
      <c r="Q251" s="4"/>
      <c r="R251" s="4"/>
      <c r="S251" s="67"/>
    </row>
    <row r="252" spans="6:19" ht="15">
      <c r="F252" s="4"/>
      <c r="G252" s="4"/>
      <c r="O252" s="4"/>
      <c r="P252" s="4"/>
      <c r="Q252" s="4"/>
      <c r="R252" s="4"/>
      <c r="S252" s="67"/>
    </row>
    <row r="253" spans="6:19" ht="15">
      <c r="F253" s="4"/>
      <c r="G253" s="4"/>
      <c r="O253" s="4"/>
      <c r="P253" s="4"/>
      <c r="Q253" s="4"/>
      <c r="R253" s="4"/>
      <c r="S253" s="67"/>
    </row>
    <row r="254" spans="6:19" ht="15">
      <c r="F254" s="4"/>
      <c r="G254" s="4"/>
      <c r="O254" s="4"/>
      <c r="P254" s="4"/>
      <c r="Q254" s="4"/>
      <c r="R254" s="4"/>
      <c r="S254" s="67"/>
    </row>
    <row r="255" spans="6:19" ht="15">
      <c r="F255" s="4"/>
      <c r="G255" s="4"/>
      <c r="O255" s="4"/>
      <c r="P255" s="4"/>
      <c r="Q255" s="4"/>
      <c r="R255" s="4"/>
      <c r="S255" s="67"/>
    </row>
    <row r="256" spans="6:19" ht="15">
      <c r="F256" s="4"/>
      <c r="G256" s="4"/>
      <c r="O256" s="4"/>
      <c r="P256" s="4"/>
      <c r="Q256" s="4"/>
      <c r="R256" s="4"/>
      <c r="S256" s="67"/>
    </row>
    <row r="257" spans="6:19" ht="15">
      <c r="F257" s="4"/>
      <c r="G257" s="4"/>
      <c r="O257" s="4"/>
      <c r="P257" s="4"/>
      <c r="Q257" s="4"/>
      <c r="R257" s="4"/>
      <c r="S257" s="67"/>
    </row>
    <row r="258" spans="6:19" ht="15">
      <c r="F258" s="4"/>
      <c r="G258" s="4"/>
      <c r="O258" s="4"/>
      <c r="P258" s="4"/>
      <c r="Q258" s="4"/>
      <c r="R258" s="4"/>
      <c r="S258" s="67"/>
    </row>
    <row r="259" spans="6:19" ht="15">
      <c r="F259" s="4"/>
      <c r="G259" s="4"/>
      <c r="O259" s="4"/>
      <c r="P259" s="4"/>
      <c r="Q259" s="4"/>
      <c r="R259" s="4"/>
      <c r="S259" s="67"/>
    </row>
    <row r="260" spans="6:19" ht="15">
      <c r="F260" s="4"/>
      <c r="G260" s="4"/>
      <c r="O260" s="4"/>
      <c r="P260" s="4"/>
      <c r="Q260" s="4"/>
      <c r="R260" s="4"/>
      <c r="S260" s="67"/>
    </row>
    <row r="261" spans="6:19" ht="15">
      <c r="F261" s="4"/>
      <c r="G261" s="4"/>
      <c r="O261" s="4"/>
      <c r="P261" s="4"/>
      <c r="Q261" s="4"/>
      <c r="R261" s="4"/>
      <c r="S261" s="67"/>
    </row>
    <row r="262" spans="6:19" ht="15">
      <c r="F262" s="4"/>
      <c r="G262" s="4"/>
      <c r="O262" s="4"/>
      <c r="P262" s="4"/>
      <c r="Q262" s="4"/>
      <c r="R262" s="4"/>
      <c r="S262" s="67"/>
    </row>
    <row r="263" spans="6:19" ht="15">
      <c r="F263" s="4"/>
      <c r="G263" s="4"/>
      <c r="O263" s="4"/>
      <c r="P263" s="4"/>
      <c r="Q263" s="4"/>
      <c r="R263" s="4"/>
      <c r="S263" s="67"/>
    </row>
    <row r="264" spans="6:19" ht="15">
      <c r="F264" s="4"/>
      <c r="G264" s="4"/>
      <c r="O264" s="4"/>
      <c r="P264" s="4"/>
      <c r="Q264" s="4"/>
      <c r="R264" s="4"/>
      <c r="S264" s="67"/>
    </row>
    <row r="265" spans="6:19" ht="15">
      <c r="F265" s="4"/>
      <c r="G265" s="4"/>
      <c r="O265" s="4"/>
      <c r="P265" s="4"/>
      <c r="Q265" s="4"/>
      <c r="R265" s="4"/>
      <c r="S265" s="67"/>
    </row>
    <row r="266" spans="6:19" ht="15">
      <c r="F266" s="4"/>
      <c r="G266" s="4"/>
      <c r="O266" s="4"/>
      <c r="P266" s="4"/>
      <c r="Q266" s="4"/>
      <c r="R266" s="4"/>
      <c r="S266" s="67"/>
    </row>
    <row r="267" spans="6:19" ht="15">
      <c r="F267" s="4"/>
      <c r="G267" s="4"/>
      <c r="O267" s="4"/>
      <c r="P267" s="4"/>
      <c r="Q267" s="4"/>
      <c r="R267" s="4"/>
      <c r="S267" s="67"/>
    </row>
    <row r="268" spans="6:19" ht="15">
      <c r="F268" s="4"/>
      <c r="G268" s="4"/>
      <c r="O268" s="4"/>
      <c r="P268" s="4"/>
      <c r="Q268" s="4"/>
      <c r="R268" s="4"/>
      <c r="S268" s="67"/>
    </row>
    <row r="269" spans="6:19" ht="15">
      <c r="F269" s="4"/>
      <c r="G269" s="4"/>
      <c r="O269" s="4"/>
      <c r="P269" s="4"/>
      <c r="Q269" s="4"/>
      <c r="R269" s="4"/>
      <c r="S269" s="67"/>
    </row>
    <row r="270" spans="6:19" ht="15">
      <c r="F270" s="4"/>
      <c r="G270" s="4"/>
      <c r="O270" s="4"/>
      <c r="P270" s="4"/>
      <c r="Q270" s="4"/>
      <c r="R270" s="4"/>
      <c r="S270" s="67"/>
    </row>
    <row r="271" spans="6:19" ht="15">
      <c r="F271" s="4"/>
      <c r="G271" s="4"/>
      <c r="O271" s="4"/>
      <c r="P271" s="4"/>
      <c r="Q271" s="4"/>
      <c r="R271" s="4"/>
      <c r="S271" s="67"/>
    </row>
    <row r="272" spans="6:19" ht="15">
      <c r="F272" s="4"/>
      <c r="G272" s="4"/>
      <c r="O272" s="4"/>
      <c r="P272" s="4"/>
      <c r="Q272" s="4"/>
      <c r="R272" s="4"/>
      <c r="S272" s="67"/>
    </row>
    <row r="273" spans="6:19" ht="15">
      <c r="F273" s="4"/>
      <c r="G273" s="4"/>
      <c r="O273" s="4"/>
      <c r="P273" s="4"/>
      <c r="Q273" s="4"/>
      <c r="R273" s="4"/>
      <c r="S273" s="67"/>
    </row>
    <row r="274" spans="6:19" ht="15">
      <c r="F274" s="4"/>
      <c r="G274" s="4"/>
      <c r="O274" s="4"/>
      <c r="P274" s="4"/>
      <c r="Q274" s="4"/>
      <c r="R274" s="4"/>
      <c r="S274" s="67"/>
    </row>
    <row r="275" spans="6:19" ht="15">
      <c r="F275" s="4"/>
      <c r="G275" s="4"/>
      <c r="O275" s="4"/>
      <c r="P275" s="4"/>
      <c r="Q275" s="4"/>
      <c r="R275" s="4"/>
      <c r="S275" s="67"/>
    </row>
    <row r="276" spans="6:19" ht="15">
      <c r="F276" s="4"/>
      <c r="G276" s="4"/>
      <c r="O276" s="4"/>
      <c r="P276" s="4"/>
      <c r="Q276" s="4"/>
      <c r="R276" s="4"/>
      <c r="S276" s="67"/>
    </row>
    <row r="277" spans="6:19" ht="15">
      <c r="F277" s="4"/>
      <c r="G277" s="4"/>
      <c r="O277" s="4"/>
      <c r="P277" s="4"/>
      <c r="Q277" s="4"/>
      <c r="R277" s="4"/>
      <c r="S277" s="67"/>
    </row>
    <row r="278" spans="6:19" ht="15">
      <c r="F278" s="4"/>
      <c r="G278" s="4"/>
      <c r="O278" s="4"/>
      <c r="P278" s="4"/>
      <c r="Q278" s="4"/>
      <c r="R278" s="4"/>
      <c r="S278" s="67"/>
    </row>
    <row r="279" spans="6:19" ht="15">
      <c r="F279" s="4"/>
      <c r="G279" s="4"/>
      <c r="O279" s="4"/>
      <c r="P279" s="4"/>
      <c r="Q279" s="4"/>
      <c r="R279" s="4"/>
      <c r="S279" s="67"/>
    </row>
    <row r="280" spans="6:19" ht="15">
      <c r="F280" s="4"/>
      <c r="G280" s="4"/>
      <c r="O280" s="4"/>
      <c r="P280" s="4"/>
      <c r="Q280" s="4"/>
      <c r="R280" s="4"/>
      <c r="S280" s="67"/>
    </row>
    <row r="281" spans="6:19" ht="15">
      <c r="F281" s="4"/>
      <c r="G281" s="4"/>
      <c r="O281" s="4"/>
      <c r="P281" s="4"/>
      <c r="Q281" s="4"/>
      <c r="R281" s="4"/>
      <c r="S281" s="67"/>
    </row>
    <row r="282" spans="6:19" ht="15">
      <c r="F282" s="4"/>
      <c r="G282" s="4"/>
      <c r="O282" s="4"/>
      <c r="P282" s="4"/>
      <c r="Q282" s="4"/>
      <c r="R282" s="4"/>
      <c r="S282" s="67"/>
    </row>
    <row r="283" spans="6:19" ht="15">
      <c r="F283" s="4"/>
      <c r="G283" s="4"/>
      <c r="O283" s="4"/>
      <c r="P283" s="4"/>
      <c r="Q283" s="4"/>
      <c r="R283" s="4"/>
      <c r="S283" s="67"/>
    </row>
    <row r="284" spans="6:19" ht="15">
      <c r="F284" s="4"/>
      <c r="G284" s="4"/>
      <c r="O284" s="4"/>
      <c r="P284" s="4"/>
      <c r="Q284" s="4"/>
      <c r="R284" s="4"/>
      <c r="S284" s="67"/>
    </row>
    <row r="285" spans="6:19" ht="15">
      <c r="F285" s="4"/>
      <c r="G285" s="4"/>
      <c r="O285" s="4"/>
      <c r="P285" s="4"/>
      <c r="Q285" s="4"/>
      <c r="R285" s="4"/>
      <c r="S285" s="67"/>
    </row>
    <row r="286" spans="6:19" ht="15">
      <c r="F286" s="4"/>
      <c r="G286" s="4"/>
      <c r="O286" s="4"/>
      <c r="P286" s="4"/>
      <c r="Q286" s="4"/>
      <c r="R286" s="4"/>
      <c r="S286" s="67"/>
    </row>
    <row r="287" spans="6:19" ht="15">
      <c r="F287" s="4"/>
      <c r="G287" s="4"/>
      <c r="O287" s="4"/>
      <c r="P287" s="4"/>
      <c r="Q287" s="4"/>
      <c r="R287" s="4"/>
      <c r="S287" s="67"/>
    </row>
    <row r="288" spans="6:19" ht="15">
      <c r="F288" s="4"/>
      <c r="G288" s="4"/>
      <c r="O288" s="4"/>
      <c r="P288" s="4"/>
      <c r="Q288" s="4"/>
      <c r="R288" s="4"/>
      <c r="S288" s="67"/>
    </row>
    <row r="289" spans="6:19" ht="15">
      <c r="F289" s="4"/>
      <c r="G289" s="4"/>
      <c r="O289" s="4"/>
      <c r="P289" s="4"/>
      <c r="Q289" s="4"/>
      <c r="R289" s="4"/>
      <c r="S289" s="67"/>
    </row>
    <row r="290" spans="6:19" ht="15">
      <c r="F290" s="4"/>
      <c r="G290" s="4"/>
      <c r="O290" s="4"/>
      <c r="P290" s="4"/>
      <c r="Q290" s="4"/>
      <c r="R290" s="4"/>
      <c r="S290" s="67"/>
    </row>
    <row r="291" spans="6:19" ht="15">
      <c r="F291" s="4"/>
      <c r="G291" s="4"/>
      <c r="O291" s="4"/>
      <c r="P291" s="4"/>
      <c r="Q291" s="4"/>
      <c r="R291" s="4"/>
      <c r="S291" s="67"/>
    </row>
    <row r="292" spans="6:19" ht="15">
      <c r="F292" s="4"/>
      <c r="G292" s="4"/>
      <c r="O292" s="4"/>
      <c r="P292" s="4"/>
      <c r="Q292" s="4"/>
      <c r="R292" s="4"/>
      <c r="S292" s="67"/>
    </row>
    <row r="293" spans="6:19" ht="15">
      <c r="F293" s="4"/>
      <c r="G293" s="4"/>
      <c r="O293" s="4"/>
      <c r="P293" s="4"/>
      <c r="Q293" s="4"/>
      <c r="R293" s="4"/>
      <c r="S293" s="67"/>
    </row>
    <row r="294" spans="6:19" ht="15">
      <c r="F294" s="4"/>
      <c r="G294" s="4"/>
      <c r="O294" s="4"/>
      <c r="P294" s="4"/>
      <c r="Q294" s="4"/>
      <c r="R294" s="4"/>
      <c r="S294" s="67"/>
    </row>
    <row r="295" spans="6:19" ht="15">
      <c r="F295" s="4"/>
      <c r="G295" s="4"/>
      <c r="O295" s="4"/>
      <c r="P295" s="4"/>
      <c r="Q295" s="4"/>
      <c r="R295" s="4"/>
      <c r="S295" s="67"/>
    </row>
    <row r="296" spans="6:19" ht="15">
      <c r="F296" s="4"/>
      <c r="G296" s="4"/>
      <c r="O296" s="4"/>
      <c r="P296" s="4"/>
      <c r="Q296" s="4"/>
      <c r="R296" s="4"/>
      <c r="S296" s="67"/>
    </row>
    <row r="297" spans="6:19" ht="15">
      <c r="F297" s="4"/>
      <c r="G297" s="4"/>
      <c r="O297" s="4"/>
      <c r="P297" s="4"/>
      <c r="Q297" s="4"/>
      <c r="R297" s="4"/>
      <c r="S297" s="67"/>
    </row>
    <row r="298" spans="6:19" ht="15">
      <c r="F298" s="4"/>
      <c r="G298" s="4"/>
      <c r="O298" s="4"/>
      <c r="P298" s="4"/>
      <c r="Q298" s="4"/>
      <c r="R298" s="4"/>
      <c r="S298" s="67"/>
    </row>
    <row r="299" spans="6:19" ht="15">
      <c r="F299" s="4"/>
      <c r="G299" s="4"/>
      <c r="O299" s="4"/>
      <c r="P299" s="4"/>
      <c r="Q299" s="4"/>
      <c r="R299" s="4"/>
      <c r="S299" s="67"/>
    </row>
    <row r="300" spans="6:19" ht="15">
      <c r="F300" s="4"/>
      <c r="G300" s="4"/>
      <c r="O300" s="4"/>
      <c r="P300" s="4"/>
      <c r="Q300" s="4"/>
      <c r="R300" s="4"/>
      <c r="S300" s="67"/>
    </row>
    <row r="301" spans="6:19" ht="15">
      <c r="F301" s="4"/>
      <c r="G301" s="4"/>
      <c r="O301" s="4"/>
      <c r="P301" s="4"/>
      <c r="Q301" s="4"/>
      <c r="R301" s="4"/>
      <c r="S301" s="67"/>
    </row>
    <row r="302" spans="6:19" ht="15">
      <c r="F302" s="4"/>
      <c r="G302" s="4"/>
      <c r="O302" s="4"/>
      <c r="P302" s="4"/>
      <c r="Q302" s="4"/>
      <c r="R302" s="4"/>
      <c r="S302" s="67"/>
    </row>
    <row r="303" spans="6:19" ht="15">
      <c r="F303" s="4"/>
      <c r="G303" s="4"/>
      <c r="O303" s="4"/>
      <c r="P303" s="4"/>
      <c r="Q303" s="4"/>
      <c r="R303" s="4"/>
      <c r="S303" s="67"/>
    </row>
    <row r="304" spans="6:19" ht="15">
      <c r="F304" s="4"/>
      <c r="G304" s="4"/>
      <c r="O304" s="4"/>
      <c r="P304" s="4"/>
      <c r="Q304" s="4"/>
      <c r="R304" s="4"/>
      <c r="S304" s="67"/>
    </row>
    <row r="305" spans="6:19" ht="15">
      <c r="F305" s="4"/>
      <c r="G305" s="4"/>
      <c r="O305" s="4"/>
      <c r="P305" s="4"/>
      <c r="Q305" s="4"/>
      <c r="R305" s="4"/>
      <c r="S305" s="67"/>
    </row>
    <row r="306" spans="6:19" ht="15">
      <c r="F306" s="4"/>
      <c r="G306" s="4"/>
      <c r="O306" s="4"/>
      <c r="P306" s="4"/>
      <c r="Q306" s="4"/>
      <c r="R306" s="4"/>
      <c r="S306" s="67"/>
    </row>
    <row r="307" spans="6:19" ht="15">
      <c r="F307" s="4"/>
      <c r="G307" s="4"/>
      <c r="O307" s="4"/>
      <c r="P307" s="4"/>
      <c r="Q307" s="4"/>
      <c r="R307" s="4"/>
      <c r="S307" s="67"/>
    </row>
    <row r="308" spans="6:19" ht="15">
      <c r="F308" s="4"/>
      <c r="G308" s="4"/>
      <c r="O308" s="4"/>
      <c r="P308" s="4"/>
      <c r="Q308" s="4"/>
      <c r="R308" s="4"/>
      <c r="S308" s="67"/>
    </row>
    <row r="309" spans="6:19" ht="15">
      <c r="F309" s="4"/>
      <c r="G309" s="4"/>
      <c r="O309" s="4"/>
      <c r="P309" s="4"/>
      <c r="Q309" s="4"/>
      <c r="R309" s="4"/>
      <c r="S309" s="67"/>
    </row>
    <row r="310" spans="6:19" ht="15">
      <c r="F310" s="4"/>
      <c r="G310" s="4"/>
      <c r="O310" s="4"/>
      <c r="P310" s="4"/>
      <c r="Q310" s="4"/>
      <c r="R310" s="4"/>
      <c r="S310" s="67"/>
    </row>
    <row r="311" spans="6:19" ht="15">
      <c r="F311" s="4"/>
      <c r="G311" s="4"/>
      <c r="O311" s="4"/>
      <c r="P311" s="4"/>
      <c r="Q311" s="4"/>
      <c r="R311" s="4"/>
      <c r="S311" s="67"/>
    </row>
    <row r="312" spans="6:19" ht="15">
      <c r="F312" s="4"/>
      <c r="G312" s="4"/>
      <c r="O312" s="4"/>
      <c r="P312" s="4"/>
      <c r="Q312" s="4"/>
      <c r="R312" s="4"/>
      <c r="S312" s="67"/>
    </row>
    <row r="313" spans="6:19" ht="15">
      <c r="F313" s="4"/>
      <c r="G313" s="4"/>
      <c r="O313" s="4"/>
      <c r="P313" s="4"/>
      <c r="Q313" s="4"/>
      <c r="R313" s="4"/>
      <c r="S313" s="67"/>
    </row>
    <row r="314" spans="6:19" ht="15">
      <c r="F314" s="4"/>
      <c r="G314" s="4"/>
      <c r="O314" s="4"/>
      <c r="P314" s="4"/>
      <c r="Q314" s="4"/>
      <c r="R314" s="4"/>
      <c r="S314" s="67"/>
    </row>
    <row r="315" spans="6:19" ht="15">
      <c r="F315" s="4"/>
      <c r="G315" s="4"/>
      <c r="O315" s="4"/>
      <c r="P315" s="4"/>
      <c r="Q315" s="4"/>
      <c r="R315" s="4"/>
      <c r="S315" s="67"/>
    </row>
    <row r="316" spans="6:19" ht="15">
      <c r="F316" s="4"/>
      <c r="G316" s="4"/>
      <c r="O316" s="4"/>
      <c r="P316" s="4"/>
      <c r="Q316" s="4"/>
      <c r="R316" s="4"/>
      <c r="S316" s="67"/>
    </row>
    <row r="317" spans="6:19" ht="15">
      <c r="F317" s="4"/>
      <c r="G317" s="4"/>
      <c r="O317" s="4"/>
      <c r="P317" s="4"/>
      <c r="Q317" s="4"/>
      <c r="R317" s="4"/>
      <c r="S317" s="67"/>
    </row>
    <row r="318" spans="6:19" ht="15">
      <c r="F318" s="4"/>
      <c r="G318" s="4"/>
      <c r="O318" s="4"/>
      <c r="P318" s="4"/>
      <c r="Q318" s="4"/>
      <c r="R318" s="4"/>
      <c r="S318" s="67"/>
    </row>
    <row r="319" spans="6:19" ht="15">
      <c r="F319" s="4"/>
      <c r="G319" s="4"/>
      <c r="O319" s="4"/>
      <c r="P319" s="4"/>
      <c r="Q319" s="4"/>
      <c r="R319" s="4"/>
      <c r="S319" s="67"/>
    </row>
    <row r="320" spans="6:19" ht="15">
      <c r="F320" s="4"/>
      <c r="G320" s="4"/>
      <c r="O320" s="4"/>
      <c r="P320" s="4"/>
      <c r="Q320" s="4"/>
      <c r="R320" s="4"/>
      <c r="S320" s="67"/>
    </row>
    <row r="321" spans="6:19" ht="15">
      <c r="F321" s="4"/>
      <c r="G321" s="4"/>
      <c r="O321" s="4"/>
      <c r="P321" s="4"/>
      <c r="Q321" s="4"/>
      <c r="R321" s="4"/>
      <c r="S321" s="67"/>
    </row>
    <row r="322" spans="6:19" ht="15">
      <c r="F322" s="4"/>
      <c r="G322" s="4"/>
      <c r="O322" s="4"/>
      <c r="P322" s="4"/>
      <c r="Q322" s="4"/>
      <c r="R322" s="4"/>
      <c r="S322" s="67"/>
    </row>
    <row r="323" spans="6:19" ht="15">
      <c r="F323" s="4"/>
      <c r="G323" s="4"/>
      <c r="O323" s="4"/>
      <c r="P323" s="4"/>
      <c r="Q323" s="4"/>
      <c r="R323" s="4"/>
      <c r="S323" s="67"/>
    </row>
    <row r="324" spans="6:19" ht="15">
      <c r="F324" s="4"/>
      <c r="G324" s="4"/>
      <c r="O324" s="4"/>
      <c r="P324" s="4"/>
      <c r="Q324" s="4"/>
      <c r="R324" s="4"/>
      <c r="S324" s="67"/>
    </row>
    <row r="325" spans="6:19" ht="15">
      <c r="F325" s="4"/>
      <c r="G325" s="4"/>
      <c r="O325" s="4"/>
      <c r="P325" s="4"/>
      <c r="Q325" s="4"/>
      <c r="R325" s="4"/>
      <c r="S325" s="67"/>
    </row>
    <row r="326" spans="6:19" ht="15">
      <c r="F326" s="4"/>
      <c r="G326" s="4"/>
      <c r="O326" s="4"/>
      <c r="P326" s="4"/>
      <c r="Q326" s="4"/>
      <c r="R326" s="4"/>
      <c r="S326" s="67"/>
    </row>
    <row r="327" spans="6:19" ht="15">
      <c r="F327" s="4"/>
      <c r="G327" s="4"/>
      <c r="O327" s="4"/>
      <c r="P327" s="4"/>
      <c r="Q327" s="4"/>
      <c r="R327" s="4"/>
      <c r="S327" s="67"/>
    </row>
    <row r="328" spans="6:19" ht="15">
      <c r="F328" s="4"/>
      <c r="G328" s="4"/>
      <c r="O328" s="4"/>
      <c r="P328" s="4"/>
      <c r="Q328" s="4"/>
      <c r="R328" s="4"/>
      <c r="S328" s="67"/>
    </row>
    <row r="329" spans="6:19" ht="15">
      <c r="F329" s="4"/>
      <c r="G329" s="4"/>
      <c r="O329" s="4"/>
      <c r="P329" s="4"/>
      <c r="Q329" s="4"/>
      <c r="R329" s="4"/>
      <c r="S329" s="67"/>
    </row>
    <row r="330" spans="6:19" ht="15">
      <c r="F330" s="4"/>
      <c r="G330" s="4"/>
      <c r="O330" s="4"/>
      <c r="P330" s="4"/>
      <c r="Q330" s="4"/>
      <c r="R330" s="4"/>
      <c r="S330" s="67"/>
    </row>
    <row r="331" spans="6:19" ht="15">
      <c r="F331" s="4"/>
      <c r="G331" s="4"/>
      <c r="O331" s="4"/>
      <c r="P331" s="4"/>
      <c r="Q331" s="4"/>
      <c r="R331" s="4"/>
      <c r="S331" s="67"/>
    </row>
    <row r="332" spans="6:19" ht="15">
      <c r="F332" s="4"/>
      <c r="G332" s="4"/>
      <c r="O332" s="4"/>
      <c r="P332" s="4"/>
      <c r="Q332" s="4"/>
      <c r="R332" s="4"/>
      <c r="S332" s="67"/>
    </row>
    <row r="333" spans="6:19" ht="15">
      <c r="F333" s="4"/>
      <c r="G333" s="4"/>
      <c r="O333" s="4"/>
      <c r="P333" s="4"/>
      <c r="Q333" s="4"/>
      <c r="R333" s="4"/>
      <c r="S333" s="67"/>
    </row>
    <row r="334" spans="6:19" ht="15">
      <c r="F334" s="4"/>
      <c r="G334" s="4"/>
      <c r="O334" s="4"/>
      <c r="P334" s="4"/>
      <c r="Q334" s="4"/>
      <c r="R334" s="4"/>
      <c r="S334" s="67"/>
    </row>
    <row r="335" spans="6:19" ht="15">
      <c r="F335" s="4"/>
      <c r="G335" s="4"/>
      <c r="O335" s="4"/>
      <c r="P335" s="4"/>
      <c r="Q335" s="4"/>
      <c r="R335" s="4"/>
      <c r="S335" s="67"/>
    </row>
    <row r="336" spans="6:19" ht="15">
      <c r="F336" s="4"/>
      <c r="G336" s="4"/>
      <c r="O336" s="4"/>
      <c r="P336" s="4"/>
      <c r="Q336" s="4"/>
      <c r="R336" s="4"/>
      <c r="S336" s="67"/>
    </row>
    <row r="337" spans="6:19" ht="15">
      <c r="F337" s="4"/>
      <c r="G337" s="4"/>
      <c r="O337" s="4"/>
      <c r="P337" s="4"/>
      <c r="Q337" s="4"/>
      <c r="R337" s="4"/>
      <c r="S337" s="67"/>
    </row>
    <row r="338" spans="6:19" ht="15">
      <c r="F338" s="4"/>
      <c r="G338" s="4"/>
      <c r="O338" s="4"/>
      <c r="P338" s="4"/>
      <c r="Q338" s="4"/>
      <c r="R338" s="4"/>
      <c r="S338" s="67"/>
    </row>
    <row r="339" spans="6:19" ht="15">
      <c r="F339" s="4"/>
      <c r="G339" s="4"/>
      <c r="O339" s="4"/>
      <c r="P339" s="4"/>
      <c r="Q339" s="4"/>
      <c r="R339" s="4"/>
      <c r="S339" s="67"/>
    </row>
    <row r="340" spans="6:19" ht="15">
      <c r="F340" s="4"/>
      <c r="G340" s="4"/>
      <c r="O340" s="4"/>
      <c r="P340" s="4"/>
      <c r="Q340" s="4"/>
      <c r="R340" s="4"/>
      <c r="S340" s="67"/>
    </row>
    <row r="341" spans="6:19" ht="15">
      <c r="F341" s="4"/>
      <c r="G341" s="4"/>
      <c r="O341" s="4"/>
      <c r="P341" s="4"/>
      <c r="Q341" s="4"/>
      <c r="R341" s="4"/>
      <c r="S341" s="67"/>
    </row>
    <row r="342" spans="6:19" ht="15">
      <c r="F342" s="4"/>
      <c r="G342" s="4"/>
      <c r="O342" s="4"/>
      <c r="P342" s="4"/>
      <c r="Q342" s="4"/>
      <c r="R342" s="4"/>
      <c r="S342" s="67"/>
    </row>
    <row r="343" spans="6:19" ht="15">
      <c r="F343" s="4"/>
      <c r="G343" s="4"/>
      <c r="O343" s="4"/>
      <c r="P343" s="4"/>
      <c r="Q343" s="4"/>
      <c r="R343" s="4"/>
      <c r="S343" s="67"/>
    </row>
    <row r="344" spans="6:19" ht="15">
      <c r="F344" s="4"/>
      <c r="G344" s="4"/>
      <c r="O344" s="4"/>
      <c r="P344" s="4"/>
      <c r="Q344" s="4"/>
      <c r="R344" s="4"/>
      <c r="S344" s="67"/>
    </row>
    <row r="345" spans="6:19" ht="15">
      <c r="F345" s="4"/>
      <c r="G345" s="4"/>
      <c r="O345" s="4"/>
      <c r="P345" s="4"/>
      <c r="Q345" s="4"/>
      <c r="R345" s="4"/>
      <c r="S345" s="67"/>
    </row>
    <row r="346" spans="6:19" ht="15">
      <c r="F346" s="4"/>
      <c r="G346" s="4"/>
      <c r="O346" s="4"/>
      <c r="P346" s="4"/>
      <c r="Q346" s="4"/>
      <c r="R346" s="4"/>
      <c r="S346" s="67"/>
    </row>
    <row r="347" spans="6:19" ht="15">
      <c r="F347" s="4"/>
      <c r="G347" s="4"/>
      <c r="O347" s="4"/>
      <c r="P347" s="4"/>
      <c r="Q347" s="4"/>
      <c r="R347" s="4"/>
      <c r="S347" s="67"/>
    </row>
    <row r="348" spans="6:19" ht="15">
      <c r="F348" s="4"/>
      <c r="G348" s="4"/>
      <c r="O348" s="4"/>
      <c r="P348" s="4"/>
      <c r="Q348" s="4"/>
      <c r="R348" s="4"/>
      <c r="S348" s="67"/>
    </row>
    <row r="349" spans="6:19" ht="15">
      <c r="F349" s="4"/>
      <c r="G349" s="4"/>
      <c r="O349" s="4"/>
      <c r="P349" s="4"/>
      <c r="Q349" s="4"/>
      <c r="R349" s="4"/>
      <c r="S349" s="67"/>
    </row>
    <row r="350" spans="6:19" ht="15">
      <c r="F350" s="4"/>
      <c r="G350" s="4"/>
      <c r="O350" s="4"/>
      <c r="P350" s="4"/>
      <c r="Q350" s="4"/>
      <c r="R350" s="4"/>
      <c r="S350" s="67"/>
    </row>
    <row r="351" spans="6:19" ht="15">
      <c r="F351" s="4"/>
      <c r="G351" s="4"/>
      <c r="O351" s="4"/>
      <c r="P351" s="4"/>
      <c r="Q351" s="4"/>
      <c r="R351" s="4"/>
      <c r="S351" s="67"/>
    </row>
    <row r="352" spans="6:19" ht="15">
      <c r="F352" s="4"/>
      <c r="G352" s="4"/>
      <c r="O352" s="4"/>
      <c r="P352" s="4"/>
      <c r="Q352" s="4"/>
      <c r="R352" s="4"/>
      <c r="S352" s="67"/>
    </row>
    <row r="353" spans="6:19" ht="15">
      <c r="F353" s="4"/>
      <c r="G353" s="4"/>
      <c r="O353" s="4"/>
      <c r="P353" s="4"/>
      <c r="Q353" s="4"/>
      <c r="R353" s="4"/>
      <c r="S353" s="67"/>
    </row>
    <row r="354" spans="6:19" ht="15">
      <c r="F354" s="4"/>
      <c r="G354" s="4"/>
      <c r="O354" s="4"/>
      <c r="P354" s="4"/>
      <c r="Q354" s="4"/>
      <c r="R354" s="4"/>
      <c r="S354" s="67"/>
    </row>
    <row r="355" spans="6:19" ht="15">
      <c r="F355" s="4"/>
      <c r="G355" s="4"/>
      <c r="O355" s="4"/>
      <c r="P355" s="4"/>
      <c r="Q355" s="4"/>
      <c r="R355" s="4"/>
      <c r="S355" s="67"/>
    </row>
    <row r="356" spans="6:19" ht="15">
      <c r="F356" s="4"/>
      <c r="G356" s="4"/>
      <c r="O356" s="4"/>
      <c r="P356" s="4"/>
      <c r="Q356" s="4"/>
      <c r="R356" s="4"/>
      <c r="S356" s="67"/>
    </row>
    <row r="357" spans="6:19" ht="15">
      <c r="F357" s="4"/>
      <c r="G357" s="4"/>
      <c r="O357" s="4"/>
      <c r="P357" s="4"/>
      <c r="Q357" s="4"/>
      <c r="R357" s="4"/>
      <c r="S357" s="67"/>
    </row>
    <row r="358" spans="6:19" ht="15">
      <c r="F358" s="4"/>
      <c r="G358" s="4"/>
      <c r="O358" s="4"/>
      <c r="P358" s="4"/>
      <c r="Q358" s="4"/>
      <c r="R358" s="4"/>
      <c r="S358" s="67"/>
    </row>
    <row r="359" spans="6:19" ht="15">
      <c r="F359" s="4"/>
      <c r="G359" s="4"/>
      <c r="O359" s="4"/>
      <c r="P359" s="4"/>
      <c r="Q359" s="4"/>
      <c r="R359" s="4"/>
      <c r="S359" s="67"/>
    </row>
    <row r="360" spans="6:19" ht="15">
      <c r="F360" s="4"/>
      <c r="G360" s="4"/>
      <c r="O360" s="4"/>
      <c r="P360" s="4"/>
      <c r="Q360" s="4"/>
      <c r="R360" s="4"/>
      <c r="S360" s="67"/>
    </row>
    <row r="361" spans="6:19" ht="15">
      <c r="F361" s="4"/>
      <c r="G361" s="4"/>
      <c r="O361" s="4"/>
      <c r="P361" s="4"/>
      <c r="Q361" s="4"/>
      <c r="R361" s="4"/>
      <c r="S361" s="67"/>
    </row>
    <row r="362" spans="6:19" ht="15">
      <c r="F362" s="4"/>
      <c r="G362" s="4"/>
      <c r="O362" s="4"/>
      <c r="P362" s="4"/>
      <c r="Q362" s="4"/>
      <c r="R362" s="4"/>
      <c r="S362" s="67"/>
    </row>
    <row r="363" spans="6:19" ht="15">
      <c r="F363" s="4"/>
      <c r="G363" s="4"/>
      <c r="O363" s="4"/>
      <c r="P363" s="4"/>
      <c r="Q363" s="4"/>
      <c r="R363" s="4"/>
      <c r="S363" s="67"/>
    </row>
    <row r="364" spans="6:19" ht="15">
      <c r="F364" s="4"/>
      <c r="G364" s="4"/>
      <c r="O364" s="4"/>
      <c r="P364" s="4"/>
      <c r="Q364" s="4"/>
      <c r="R364" s="4"/>
      <c r="S364" s="67"/>
    </row>
    <row r="365" spans="6:19" ht="15">
      <c r="F365" s="4"/>
      <c r="G365" s="4"/>
      <c r="O365" s="4"/>
      <c r="P365" s="4"/>
      <c r="Q365" s="4"/>
      <c r="R365" s="4"/>
      <c r="S365" s="67"/>
    </row>
    <row r="366" spans="6:19" ht="15">
      <c r="F366" s="4"/>
      <c r="G366" s="4"/>
      <c r="O366" s="4"/>
      <c r="P366" s="4"/>
      <c r="Q366" s="4"/>
      <c r="R366" s="4"/>
      <c r="S366" s="67"/>
    </row>
    <row r="367" spans="6:19" ht="15">
      <c r="F367" s="4"/>
      <c r="G367" s="4"/>
      <c r="O367" s="4"/>
      <c r="P367" s="4"/>
      <c r="Q367" s="4"/>
      <c r="R367" s="4"/>
      <c r="S367" s="67"/>
    </row>
    <row r="368" spans="6:19" ht="15">
      <c r="F368" s="4"/>
      <c r="G368" s="4"/>
      <c r="O368" s="4"/>
      <c r="P368" s="4"/>
      <c r="Q368" s="4"/>
      <c r="R368" s="4"/>
      <c r="S368" s="67"/>
    </row>
    <row r="369" spans="6:19" ht="15">
      <c r="F369" s="4"/>
      <c r="G369" s="4"/>
      <c r="O369" s="4"/>
      <c r="P369" s="4"/>
      <c r="Q369" s="4"/>
      <c r="R369" s="4"/>
      <c r="S369" s="67"/>
    </row>
    <row r="370" spans="6:19" ht="15">
      <c r="F370" s="4"/>
      <c r="G370" s="4"/>
      <c r="O370" s="4"/>
      <c r="P370" s="4"/>
      <c r="Q370" s="4"/>
      <c r="R370" s="4"/>
      <c r="S370" s="67"/>
    </row>
    <row r="371" spans="6:19" ht="15">
      <c r="F371" s="4"/>
      <c r="G371" s="4"/>
      <c r="O371" s="4"/>
      <c r="P371" s="4"/>
      <c r="Q371" s="4"/>
      <c r="R371" s="4"/>
      <c r="S371" s="67"/>
    </row>
    <row r="372" spans="6:19" ht="15">
      <c r="F372" s="4"/>
      <c r="G372" s="4"/>
      <c r="O372" s="4"/>
      <c r="P372" s="4"/>
      <c r="Q372" s="4"/>
      <c r="R372" s="4"/>
      <c r="S372" s="67"/>
    </row>
    <row r="373" spans="6:19" ht="15">
      <c r="F373" s="4"/>
      <c r="G373" s="4"/>
      <c r="O373" s="4"/>
      <c r="P373" s="4"/>
      <c r="Q373" s="4"/>
      <c r="R373" s="4"/>
      <c r="S373" s="67"/>
    </row>
    <row r="374" spans="6:19" ht="15">
      <c r="F374" s="4"/>
      <c r="G374" s="4"/>
      <c r="O374" s="4"/>
      <c r="P374" s="4"/>
      <c r="Q374" s="4"/>
      <c r="R374" s="4"/>
      <c r="S374" s="67"/>
    </row>
    <row r="375" spans="6:19" ht="15">
      <c r="F375" s="4"/>
      <c r="G375" s="4"/>
      <c r="O375" s="4"/>
      <c r="P375" s="4"/>
      <c r="Q375" s="4"/>
      <c r="R375" s="4"/>
      <c r="S375" s="67"/>
    </row>
    <row r="376" spans="6:19" ht="15">
      <c r="F376" s="4"/>
      <c r="G376" s="4"/>
      <c r="O376" s="4"/>
      <c r="P376" s="4"/>
      <c r="Q376" s="4"/>
      <c r="R376" s="4"/>
      <c r="S376" s="67"/>
    </row>
    <row r="377" spans="6:19" ht="15">
      <c r="F377" s="4"/>
      <c r="G377" s="4"/>
      <c r="O377" s="4"/>
      <c r="P377" s="4"/>
      <c r="Q377" s="4"/>
      <c r="R377" s="4"/>
      <c r="S377" s="67"/>
    </row>
    <row r="378" spans="6:19" ht="15">
      <c r="F378" s="4"/>
      <c r="G378" s="4"/>
      <c r="O378" s="4"/>
      <c r="P378" s="4"/>
      <c r="Q378" s="4"/>
      <c r="R378" s="4"/>
      <c r="S378" s="67"/>
    </row>
    <row r="379" spans="6:19" ht="15">
      <c r="F379" s="4"/>
      <c r="G379" s="4"/>
      <c r="O379" s="4"/>
      <c r="P379" s="4"/>
      <c r="Q379" s="4"/>
      <c r="R379" s="4"/>
      <c r="S379" s="67"/>
    </row>
    <row r="380" spans="6:19" ht="15">
      <c r="F380" s="4"/>
      <c r="G380" s="4"/>
      <c r="O380" s="4"/>
      <c r="P380" s="4"/>
      <c r="Q380" s="4"/>
      <c r="R380" s="4"/>
      <c r="S380" s="67"/>
    </row>
    <row r="381" spans="6:19" ht="15">
      <c r="F381" s="4"/>
      <c r="G381" s="4"/>
      <c r="O381" s="4"/>
      <c r="P381" s="4"/>
      <c r="Q381" s="4"/>
      <c r="R381" s="4"/>
      <c r="S381" s="67"/>
    </row>
    <row r="382" spans="6:19" ht="15">
      <c r="F382" s="4"/>
      <c r="G382" s="4"/>
      <c r="O382" s="4"/>
      <c r="P382" s="4"/>
      <c r="Q382" s="4"/>
      <c r="R382" s="4"/>
      <c r="S382" s="67"/>
    </row>
    <row r="383" spans="6:19" ht="15">
      <c r="F383" s="4"/>
      <c r="G383" s="4"/>
      <c r="O383" s="4"/>
      <c r="P383" s="4"/>
      <c r="Q383" s="4"/>
      <c r="R383" s="4"/>
      <c r="S383" s="67"/>
    </row>
    <row r="384" spans="6:19" ht="15">
      <c r="F384" s="4"/>
      <c r="G384" s="4"/>
      <c r="O384" s="4"/>
      <c r="P384" s="4"/>
      <c r="Q384" s="4"/>
      <c r="R384" s="4"/>
      <c r="S384" s="67"/>
    </row>
    <row r="385" spans="6:19" ht="15">
      <c r="F385" s="4"/>
      <c r="G385" s="4"/>
      <c r="O385" s="4"/>
      <c r="P385" s="4"/>
      <c r="Q385" s="4"/>
      <c r="R385" s="4"/>
      <c r="S385" s="67"/>
    </row>
    <row r="386" spans="6:19" ht="15">
      <c r="F386" s="4"/>
      <c r="G386" s="4"/>
      <c r="O386" s="4"/>
      <c r="P386" s="4"/>
      <c r="Q386" s="4"/>
      <c r="R386" s="4"/>
      <c r="S386" s="67"/>
    </row>
    <row r="387" spans="6:19" ht="15">
      <c r="F387" s="4"/>
      <c r="G387" s="4"/>
      <c r="O387" s="4"/>
      <c r="P387" s="4"/>
      <c r="Q387" s="4"/>
      <c r="R387" s="4"/>
      <c r="S387" s="67"/>
    </row>
    <row r="388" spans="6:19" ht="15">
      <c r="F388" s="4"/>
      <c r="G388" s="4"/>
      <c r="O388" s="4"/>
      <c r="P388" s="4"/>
      <c r="Q388" s="4"/>
      <c r="R388" s="4"/>
      <c r="S388" s="67"/>
    </row>
    <row r="389" spans="6:19" ht="15">
      <c r="F389" s="4"/>
      <c r="G389" s="4"/>
      <c r="O389" s="4"/>
      <c r="P389" s="4"/>
      <c r="Q389" s="4"/>
      <c r="R389" s="4"/>
      <c r="S389" s="67"/>
    </row>
    <row r="390" spans="6:19" ht="15">
      <c r="F390" s="4"/>
      <c r="G390" s="4"/>
      <c r="O390" s="4"/>
      <c r="P390" s="4"/>
      <c r="Q390" s="4"/>
      <c r="R390" s="4"/>
      <c r="S390" s="67"/>
    </row>
    <row r="391" spans="6:19" ht="15">
      <c r="F391" s="4"/>
      <c r="G391" s="4"/>
      <c r="O391" s="4"/>
      <c r="P391" s="4"/>
      <c r="Q391" s="4"/>
      <c r="R391" s="4"/>
      <c r="S391" s="67"/>
    </row>
    <row r="392" spans="6:19" ht="15">
      <c r="F392" s="4"/>
      <c r="G392" s="4"/>
      <c r="O392" s="4"/>
      <c r="P392" s="4"/>
      <c r="Q392" s="4"/>
      <c r="R392" s="4"/>
      <c r="S392" s="67"/>
    </row>
    <row r="393" spans="6:19" ht="15">
      <c r="F393" s="4"/>
      <c r="G393" s="4"/>
      <c r="O393" s="4"/>
      <c r="P393" s="4"/>
      <c r="Q393" s="4"/>
      <c r="R393" s="4"/>
      <c r="S393" s="67"/>
    </row>
    <row r="394" spans="6:19" ht="15">
      <c r="F394" s="4"/>
      <c r="G394" s="4"/>
      <c r="O394" s="4"/>
      <c r="P394" s="4"/>
      <c r="Q394" s="4"/>
      <c r="R394" s="4"/>
      <c r="S394" s="67"/>
    </row>
    <row r="395" spans="6:19" ht="15">
      <c r="F395" s="4"/>
      <c r="G395" s="4"/>
      <c r="O395" s="4"/>
      <c r="P395" s="4"/>
      <c r="Q395" s="4"/>
      <c r="R395" s="4"/>
      <c r="S395" s="67"/>
    </row>
    <row r="396" spans="6:19" ht="15">
      <c r="F396" s="4"/>
      <c r="G396" s="4"/>
      <c r="O396" s="4"/>
      <c r="P396" s="4"/>
      <c r="Q396" s="4"/>
      <c r="R396" s="4"/>
      <c r="S396" s="67"/>
    </row>
    <row r="397" spans="6:19" ht="15">
      <c r="F397" s="4"/>
      <c r="G397" s="4"/>
      <c r="O397" s="4"/>
      <c r="P397" s="4"/>
      <c r="Q397" s="4"/>
      <c r="R397" s="4"/>
      <c r="S397" s="67"/>
    </row>
    <row r="398" spans="6:19" ht="15">
      <c r="F398" s="4"/>
      <c r="G398" s="4"/>
      <c r="O398" s="4"/>
      <c r="P398" s="4"/>
      <c r="Q398" s="4"/>
      <c r="R398" s="4"/>
      <c r="S398" s="67"/>
    </row>
    <row r="399" spans="6:19" ht="15">
      <c r="F399" s="4"/>
      <c r="G399" s="4"/>
      <c r="O399" s="4"/>
      <c r="P399" s="4"/>
      <c r="Q399" s="4"/>
      <c r="R399" s="4"/>
      <c r="S399" s="67"/>
    </row>
    <row r="400" spans="6:19" ht="15">
      <c r="F400" s="4"/>
      <c r="G400" s="4"/>
      <c r="O400" s="4"/>
      <c r="P400" s="4"/>
      <c r="Q400" s="4"/>
      <c r="R400" s="4"/>
      <c r="S400" s="67"/>
    </row>
    <row r="401" spans="6:19" ht="15">
      <c r="F401" s="4"/>
      <c r="G401" s="4"/>
      <c r="O401" s="4"/>
      <c r="P401" s="4"/>
      <c r="Q401" s="4"/>
      <c r="R401" s="4"/>
      <c r="S401" s="67"/>
    </row>
    <row r="402" spans="6:19" ht="15">
      <c r="F402" s="4"/>
      <c r="G402" s="4"/>
      <c r="O402" s="4"/>
      <c r="P402" s="4"/>
      <c r="Q402" s="4"/>
      <c r="R402" s="4"/>
      <c r="S402" s="67"/>
    </row>
    <row r="403" spans="6:19" ht="15">
      <c r="F403" s="4"/>
      <c r="G403" s="4"/>
      <c r="O403" s="4"/>
      <c r="P403" s="4"/>
      <c r="Q403" s="4"/>
      <c r="R403" s="4"/>
      <c r="S403" s="67"/>
    </row>
    <row r="404" spans="6:19" ht="15">
      <c r="F404" s="4"/>
      <c r="G404" s="4"/>
      <c r="O404" s="4"/>
      <c r="P404" s="4"/>
      <c r="Q404" s="4"/>
      <c r="R404" s="4"/>
      <c r="S404" s="67"/>
    </row>
    <row r="405" spans="6:19" ht="15">
      <c r="F405" s="4"/>
      <c r="G405" s="4"/>
      <c r="O405" s="4"/>
      <c r="P405" s="4"/>
      <c r="Q405" s="4"/>
      <c r="R405" s="4"/>
      <c r="S405" s="67"/>
    </row>
    <row r="406" spans="6:19" ht="15">
      <c r="F406" s="4"/>
      <c r="G406" s="4"/>
      <c r="O406" s="4"/>
      <c r="P406" s="4"/>
      <c r="Q406" s="4"/>
      <c r="R406" s="4"/>
      <c r="S406" s="67"/>
    </row>
    <row r="407" spans="6:19" ht="15">
      <c r="F407" s="4"/>
      <c r="G407" s="4"/>
      <c r="O407" s="4"/>
      <c r="P407" s="4"/>
      <c r="Q407" s="4"/>
      <c r="R407" s="4"/>
      <c r="S407" s="67"/>
    </row>
    <row r="408" spans="6:19" ht="15">
      <c r="F408" s="4"/>
      <c r="G408" s="4"/>
      <c r="O408" s="4"/>
      <c r="P408" s="4"/>
      <c r="Q408" s="4"/>
      <c r="R408" s="4"/>
      <c r="S408" s="67"/>
    </row>
    <row r="409" spans="6:19" ht="15">
      <c r="F409" s="4"/>
      <c r="G409" s="4"/>
      <c r="O409" s="4"/>
      <c r="P409" s="4"/>
      <c r="Q409" s="4"/>
      <c r="R409" s="4"/>
      <c r="S409" s="67"/>
    </row>
    <row r="410" spans="6:19" ht="15">
      <c r="F410" s="4"/>
      <c r="G410" s="4"/>
      <c r="O410" s="4"/>
      <c r="P410" s="4"/>
      <c r="Q410" s="4"/>
      <c r="R410" s="4"/>
      <c r="S410" s="67"/>
    </row>
    <row r="411" spans="6:19" ht="15">
      <c r="F411" s="4"/>
      <c r="G411" s="4"/>
      <c r="O411" s="4"/>
      <c r="P411" s="4"/>
      <c r="Q411" s="4"/>
      <c r="R411" s="4"/>
      <c r="S411" s="67"/>
    </row>
    <row r="412" spans="6:19" ht="15">
      <c r="F412" s="4"/>
      <c r="G412" s="4"/>
      <c r="O412" s="4"/>
      <c r="P412" s="4"/>
      <c r="Q412" s="4"/>
      <c r="R412" s="4"/>
      <c r="S412" s="67"/>
    </row>
    <row r="413" spans="6:19" ht="15">
      <c r="F413" s="4"/>
      <c r="G413" s="4"/>
      <c r="O413" s="4"/>
      <c r="P413" s="4"/>
      <c r="Q413" s="4"/>
      <c r="R413" s="4"/>
      <c r="S413" s="67"/>
    </row>
    <row r="414" spans="6:19" ht="15">
      <c r="F414" s="4"/>
      <c r="G414" s="4"/>
      <c r="O414" s="4"/>
      <c r="P414" s="4"/>
      <c r="Q414" s="4"/>
      <c r="R414" s="4"/>
      <c r="S414" s="67"/>
    </row>
    <row r="415" spans="6:19" ht="15">
      <c r="F415" s="4"/>
      <c r="G415" s="4"/>
      <c r="O415" s="4"/>
      <c r="P415" s="4"/>
      <c r="Q415" s="4"/>
      <c r="R415" s="4"/>
      <c r="S415" s="67"/>
    </row>
    <row r="416" spans="6:19" ht="15">
      <c r="F416" s="4"/>
      <c r="G416" s="4"/>
      <c r="O416" s="4"/>
      <c r="P416" s="4"/>
      <c r="Q416" s="4"/>
      <c r="R416" s="4"/>
      <c r="S416" s="67"/>
    </row>
  </sheetData>
  <sheetProtection/>
  <autoFilter ref="A6:H98"/>
  <mergeCells count="10">
    <mergeCell ref="F4:F5"/>
    <mergeCell ref="G4:G5"/>
    <mergeCell ref="H4:H5"/>
    <mergeCell ref="D3:D5"/>
    <mergeCell ref="E3:E5"/>
    <mergeCell ref="A1:H1"/>
    <mergeCell ref="A2:H2"/>
    <mergeCell ref="F3:H3"/>
    <mergeCell ref="C4:C5"/>
    <mergeCell ref="A3:A5"/>
  </mergeCells>
  <dataValidations count="3">
    <dataValidation type="list" allowBlank="1" showInputMessage="1" showErrorMessage="1" sqref="D38:E44 D7:E24 D26:E36 D55:E68 D47:E53 D70:E75 E91:E93 E95:E98 D77:E77 D88:E90 D91:D98 D78:E80 D81:E86">
      <formula1>"Да,Нет"</formula1>
    </dataValidation>
    <dataValidation type="list" allowBlank="1" showInputMessage="1" showErrorMessage="1" sqref="B6 D6:E6">
      <formula1>$B$4:$B$4</formula1>
    </dataValidation>
    <dataValidation type="list" allowBlank="1" showInputMessage="1" showErrorMessage="1" sqref="D76:E76 D69:F69 D54:E54 D87:E87 B7:B77 B78:B80 B81:B98">
      <formula1>$B$4:$B$5</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86" r:id="rId1"/>
  <headerFooter>
    <oddFooter>&amp;C&amp;"Times New Roman,обычный"&amp;9&amp;A&amp;R&amp;8&amp;P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T125"/>
  <sheetViews>
    <sheetView workbookViewId="0" topLeftCell="A1">
      <pane ySplit="5" topLeftCell="A6" activePane="bottomLeft" state="frozen"/>
      <selection pane="topLeft" activeCell="A1" sqref="A1"/>
      <selection pane="bottomLeft" activeCell="K13" sqref="K13"/>
    </sheetView>
  </sheetViews>
  <sheetFormatPr defaultColWidth="9.140625" defaultRowHeight="15"/>
  <cols>
    <col min="1" max="1" width="35.28125" style="3" customWidth="1"/>
    <col min="2" max="2" width="44.57421875" style="3" customWidth="1"/>
    <col min="3" max="3" width="12.7109375" style="5" customWidth="1"/>
    <col min="4" max="4" width="12.7109375" style="3" customWidth="1"/>
    <col min="5" max="5" width="12.7109375" style="69" customWidth="1"/>
    <col min="6" max="6" width="12.7109375" style="43" customWidth="1"/>
  </cols>
  <sheetData>
    <row r="1" spans="1:6" s="1" customFormat="1" ht="29.25" customHeight="1">
      <c r="A1" s="205" t="s">
        <v>151</v>
      </c>
      <c r="B1" s="205"/>
      <c r="C1" s="205"/>
      <c r="D1" s="205"/>
      <c r="E1" s="205"/>
      <c r="F1" s="205"/>
    </row>
    <row r="2" spans="1:6" s="1" customFormat="1" ht="15.75" customHeight="1">
      <c r="A2" s="214" t="s">
        <v>526</v>
      </c>
      <c r="B2" s="214"/>
      <c r="C2" s="214"/>
      <c r="D2" s="214"/>
      <c r="E2" s="214"/>
      <c r="F2" s="214"/>
    </row>
    <row r="3" spans="1:6" ht="52.5" customHeight="1">
      <c r="A3" s="210" t="s">
        <v>101</v>
      </c>
      <c r="B3" s="72" t="s">
        <v>152</v>
      </c>
      <c r="C3" s="73" t="s">
        <v>115</v>
      </c>
      <c r="D3" s="201" t="s">
        <v>153</v>
      </c>
      <c r="E3" s="201"/>
      <c r="F3" s="201"/>
    </row>
    <row r="4" spans="1:6" ht="15" customHeight="1">
      <c r="A4" s="211"/>
      <c r="B4" s="45" t="str">
        <f>'Методика (раздел 1)'!B17</f>
        <v>Да, содержится</v>
      </c>
      <c r="C4" s="212" t="s">
        <v>103</v>
      </c>
      <c r="D4" s="201" t="s">
        <v>130</v>
      </c>
      <c r="E4" s="201" t="s">
        <v>133</v>
      </c>
      <c r="F4" s="201" t="s">
        <v>431</v>
      </c>
    </row>
    <row r="5" spans="1:6" s="11" customFormat="1" ht="15" customHeight="1">
      <c r="A5" s="211"/>
      <c r="B5" s="45" t="str">
        <f>'Методика (раздел 1)'!B18</f>
        <v>Нет, не содержится </v>
      </c>
      <c r="C5" s="213"/>
      <c r="D5" s="201"/>
      <c r="E5" s="201"/>
      <c r="F5" s="201"/>
    </row>
    <row r="6" spans="1:6" s="25" customFormat="1" ht="15" customHeight="1">
      <c r="A6" s="138" t="s">
        <v>0</v>
      </c>
      <c r="B6" s="158"/>
      <c r="C6" s="138"/>
      <c r="D6" s="158"/>
      <c r="E6" s="158"/>
      <c r="F6" s="139"/>
    </row>
    <row r="7" spans="1:6" s="26" customFormat="1" ht="15" customHeight="1">
      <c r="A7" s="58" t="s">
        <v>1</v>
      </c>
      <c r="B7" s="60" t="s">
        <v>107</v>
      </c>
      <c r="C7" s="74">
        <f aca="true" t="shared" si="0" ref="C7:C24">IF(B7="Да, содержится",2,0)</f>
        <v>2</v>
      </c>
      <c r="D7" s="60">
        <v>211</v>
      </c>
      <c r="E7" s="61">
        <v>43087</v>
      </c>
      <c r="F7" s="96">
        <v>13</v>
      </c>
    </row>
    <row r="8" spans="1:6" s="27" customFormat="1" ht="15" customHeight="1">
      <c r="A8" s="58" t="s">
        <v>2</v>
      </c>
      <c r="B8" s="60" t="s">
        <v>117</v>
      </c>
      <c r="C8" s="74">
        <f t="shared" si="0"/>
        <v>0</v>
      </c>
      <c r="D8" s="60" t="s">
        <v>297</v>
      </c>
      <c r="E8" s="61">
        <v>43088</v>
      </c>
      <c r="F8" s="60" t="s">
        <v>171</v>
      </c>
    </row>
    <row r="9" spans="1:6" s="27" customFormat="1" ht="15" customHeight="1">
      <c r="A9" s="58" t="s">
        <v>3</v>
      </c>
      <c r="B9" s="60" t="s">
        <v>107</v>
      </c>
      <c r="C9" s="74">
        <f t="shared" si="0"/>
        <v>2</v>
      </c>
      <c r="D9" s="60" t="s">
        <v>298</v>
      </c>
      <c r="E9" s="61">
        <v>43096</v>
      </c>
      <c r="F9" s="96">
        <v>13</v>
      </c>
    </row>
    <row r="10" spans="1:6" s="26" customFormat="1" ht="15" customHeight="1">
      <c r="A10" s="58" t="s">
        <v>4</v>
      </c>
      <c r="B10" s="60" t="s">
        <v>107</v>
      </c>
      <c r="C10" s="74">
        <f t="shared" si="0"/>
        <v>2</v>
      </c>
      <c r="D10" s="60" t="s">
        <v>299</v>
      </c>
      <c r="E10" s="61">
        <v>43081</v>
      </c>
      <c r="F10" s="96">
        <v>10</v>
      </c>
    </row>
    <row r="11" spans="1:6" s="28" customFormat="1" ht="15" customHeight="1">
      <c r="A11" s="58" t="s">
        <v>5</v>
      </c>
      <c r="B11" s="60" t="s">
        <v>107</v>
      </c>
      <c r="C11" s="74">
        <f t="shared" si="0"/>
        <v>2</v>
      </c>
      <c r="D11" s="60" t="s">
        <v>300</v>
      </c>
      <c r="E11" s="61">
        <v>43080</v>
      </c>
      <c r="F11" s="96">
        <v>12</v>
      </c>
    </row>
    <row r="12" spans="1:6" s="27" customFormat="1" ht="15" customHeight="1">
      <c r="A12" s="58" t="s">
        <v>6</v>
      </c>
      <c r="B12" s="60" t="s">
        <v>107</v>
      </c>
      <c r="C12" s="74">
        <f t="shared" si="0"/>
        <v>2</v>
      </c>
      <c r="D12" s="60" t="s">
        <v>301</v>
      </c>
      <c r="E12" s="61">
        <v>43073</v>
      </c>
      <c r="F12" s="96">
        <v>13</v>
      </c>
    </row>
    <row r="13" spans="1:6" s="26" customFormat="1" ht="15" customHeight="1">
      <c r="A13" s="58" t="s">
        <v>7</v>
      </c>
      <c r="B13" s="60" t="s">
        <v>107</v>
      </c>
      <c r="C13" s="74">
        <f t="shared" si="0"/>
        <v>2</v>
      </c>
      <c r="D13" s="60" t="s">
        <v>302</v>
      </c>
      <c r="E13" s="61">
        <v>43084</v>
      </c>
      <c r="F13" s="96">
        <v>8</v>
      </c>
    </row>
    <row r="14" spans="1:6" s="28" customFormat="1" ht="15" customHeight="1">
      <c r="A14" s="58" t="s">
        <v>8</v>
      </c>
      <c r="B14" s="60" t="s">
        <v>107</v>
      </c>
      <c r="C14" s="74">
        <f t="shared" si="0"/>
        <v>2</v>
      </c>
      <c r="D14" s="60" t="s">
        <v>303</v>
      </c>
      <c r="E14" s="61">
        <v>43077</v>
      </c>
      <c r="F14" s="96">
        <v>10</v>
      </c>
    </row>
    <row r="15" spans="1:6" s="28" customFormat="1" ht="15" customHeight="1">
      <c r="A15" s="58" t="s">
        <v>9</v>
      </c>
      <c r="B15" s="60" t="s">
        <v>107</v>
      </c>
      <c r="C15" s="74">
        <f t="shared" si="0"/>
        <v>2</v>
      </c>
      <c r="D15" s="60" t="s">
        <v>304</v>
      </c>
      <c r="E15" s="61">
        <v>43087</v>
      </c>
      <c r="F15" s="96" t="s">
        <v>456</v>
      </c>
    </row>
    <row r="16" spans="1:6" s="27" customFormat="1" ht="15" customHeight="1">
      <c r="A16" s="58" t="s">
        <v>10</v>
      </c>
      <c r="B16" s="60" t="s">
        <v>107</v>
      </c>
      <c r="C16" s="74">
        <f t="shared" si="0"/>
        <v>2</v>
      </c>
      <c r="D16" s="60" t="s">
        <v>512</v>
      </c>
      <c r="E16" s="61">
        <v>43088</v>
      </c>
      <c r="F16" s="96">
        <v>9</v>
      </c>
    </row>
    <row r="17" spans="1:6" s="26" customFormat="1" ht="15" customHeight="1">
      <c r="A17" s="58" t="s">
        <v>11</v>
      </c>
      <c r="B17" s="60" t="s">
        <v>107</v>
      </c>
      <c r="C17" s="74">
        <f t="shared" si="0"/>
        <v>2</v>
      </c>
      <c r="D17" s="60" t="s">
        <v>312</v>
      </c>
      <c r="E17" s="61">
        <v>43069</v>
      </c>
      <c r="F17" s="63">
        <v>9</v>
      </c>
    </row>
    <row r="18" spans="1:6" s="26" customFormat="1" ht="15" customHeight="1">
      <c r="A18" s="58" t="s">
        <v>12</v>
      </c>
      <c r="B18" s="60" t="s">
        <v>107</v>
      </c>
      <c r="C18" s="74">
        <f t="shared" si="0"/>
        <v>2</v>
      </c>
      <c r="D18" s="60" t="s">
        <v>305</v>
      </c>
      <c r="E18" s="61">
        <v>43094</v>
      </c>
      <c r="F18" s="96">
        <v>10</v>
      </c>
    </row>
    <row r="19" spans="1:6" s="26" customFormat="1" ht="15" customHeight="1">
      <c r="A19" s="58" t="s">
        <v>13</v>
      </c>
      <c r="B19" s="60" t="s">
        <v>107</v>
      </c>
      <c r="C19" s="74">
        <f t="shared" si="0"/>
        <v>2</v>
      </c>
      <c r="D19" s="60" t="s">
        <v>306</v>
      </c>
      <c r="E19" s="61">
        <v>43090</v>
      </c>
      <c r="F19" s="96">
        <v>10</v>
      </c>
    </row>
    <row r="20" spans="1:6" s="28" customFormat="1" ht="15" customHeight="1">
      <c r="A20" s="58" t="s">
        <v>14</v>
      </c>
      <c r="B20" s="60" t="s">
        <v>107</v>
      </c>
      <c r="C20" s="74">
        <f t="shared" si="0"/>
        <v>2</v>
      </c>
      <c r="D20" s="60" t="s">
        <v>308</v>
      </c>
      <c r="E20" s="61">
        <v>43090</v>
      </c>
      <c r="F20" s="96">
        <v>7</v>
      </c>
    </row>
    <row r="21" spans="1:6" s="28" customFormat="1" ht="15" customHeight="1">
      <c r="A21" s="58" t="s">
        <v>15</v>
      </c>
      <c r="B21" s="60" t="s">
        <v>107</v>
      </c>
      <c r="C21" s="74">
        <f t="shared" si="0"/>
        <v>2</v>
      </c>
      <c r="D21" s="60" t="s">
        <v>309</v>
      </c>
      <c r="E21" s="61">
        <v>43096</v>
      </c>
      <c r="F21" s="96">
        <v>10</v>
      </c>
    </row>
    <row r="22" spans="1:6" s="26" customFormat="1" ht="15" customHeight="1">
      <c r="A22" s="58" t="s">
        <v>16</v>
      </c>
      <c r="B22" s="60" t="s">
        <v>107</v>
      </c>
      <c r="C22" s="74">
        <f t="shared" si="0"/>
        <v>2</v>
      </c>
      <c r="D22" s="60" t="s">
        <v>310</v>
      </c>
      <c r="E22" s="61">
        <v>43087</v>
      </c>
      <c r="F22" s="96">
        <v>10</v>
      </c>
    </row>
    <row r="23" spans="1:6" s="27" customFormat="1" ht="15" customHeight="1">
      <c r="A23" s="58" t="s">
        <v>17</v>
      </c>
      <c r="B23" s="60" t="s">
        <v>117</v>
      </c>
      <c r="C23" s="74">
        <f t="shared" si="0"/>
        <v>0</v>
      </c>
      <c r="D23" s="60" t="s">
        <v>311</v>
      </c>
      <c r="E23" s="61">
        <v>43094</v>
      </c>
      <c r="F23" s="60" t="s">
        <v>171</v>
      </c>
    </row>
    <row r="24" spans="1:6" s="27" customFormat="1" ht="15" customHeight="1">
      <c r="A24" s="58" t="s">
        <v>18</v>
      </c>
      <c r="B24" s="60" t="s">
        <v>117</v>
      </c>
      <c r="C24" s="74">
        <f t="shared" si="0"/>
        <v>0</v>
      </c>
      <c r="D24" s="60">
        <v>47</v>
      </c>
      <c r="E24" s="61">
        <v>43068</v>
      </c>
      <c r="F24" s="60" t="s">
        <v>171</v>
      </c>
    </row>
    <row r="25" spans="1:6" s="25" customFormat="1" ht="15" customHeight="1">
      <c r="A25" s="138" t="s">
        <v>19</v>
      </c>
      <c r="B25" s="153"/>
      <c r="C25" s="154"/>
      <c r="D25" s="153"/>
      <c r="E25" s="155"/>
      <c r="F25" s="159"/>
    </row>
    <row r="26" spans="1:6" s="26" customFormat="1" ht="15" customHeight="1">
      <c r="A26" s="58" t="s">
        <v>20</v>
      </c>
      <c r="B26" s="60" t="s">
        <v>107</v>
      </c>
      <c r="C26" s="74">
        <f aca="true" t="shared" si="1" ref="C26:C36">IF(B26="Да, содержится",2,0)</f>
        <v>2</v>
      </c>
      <c r="D26" s="60" t="s">
        <v>313</v>
      </c>
      <c r="E26" s="61">
        <v>43090</v>
      </c>
      <c r="F26" s="96">
        <v>6</v>
      </c>
    </row>
    <row r="27" spans="1:6" s="27" customFormat="1" ht="15" customHeight="1">
      <c r="A27" s="58" t="s">
        <v>21</v>
      </c>
      <c r="B27" s="60" t="s">
        <v>117</v>
      </c>
      <c r="C27" s="74">
        <f t="shared" si="1"/>
        <v>0</v>
      </c>
      <c r="D27" s="60" t="s">
        <v>314</v>
      </c>
      <c r="E27" s="61">
        <v>43076</v>
      </c>
      <c r="F27" s="96" t="s">
        <v>171</v>
      </c>
    </row>
    <row r="28" spans="1:6" s="27" customFormat="1" ht="15" customHeight="1">
      <c r="A28" s="58" t="s">
        <v>22</v>
      </c>
      <c r="B28" s="60" t="s">
        <v>107</v>
      </c>
      <c r="C28" s="74">
        <f t="shared" si="1"/>
        <v>2</v>
      </c>
      <c r="D28" s="60" t="s">
        <v>315</v>
      </c>
      <c r="E28" s="61">
        <v>43084</v>
      </c>
      <c r="F28" s="96">
        <v>10</v>
      </c>
    </row>
    <row r="29" spans="1:6" s="27" customFormat="1" ht="15" customHeight="1">
      <c r="A29" s="58" t="s">
        <v>23</v>
      </c>
      <c r="B29" s="60" t="s">
        <v>107</v>
      </c>
      <c r="C29" s="74">
        <f t="shared" si="1"/>
        <v>2</v>
      </c>
      <c r="D29" s="60" t="s">
        <v>316</v>
      </c>
      <c r="E29" s="61">
        <v>43084</v>
      </c>
      <c r="F29" s="96">
        <v>10</v>
      </c>
    </row>
    <row r="30" spans="1:6" s="27" customFormat="1" ht="15" customHeight="1">
      <c r="A30" s="58" t="s">
        <v>24</v>
      </c>
      <c r="B30" s="60" t="s">
        <v>117</v>
      </c>
      <c r="C30" s="74">
        <f t="shared" si="1"/>
        <v>0</v>
      </c>
      <c r="D30" s="60">
        <v>128</v>
      </c>
      <c r="E30" s="61">
        <v>43088</v>
      </c>
      <c r="F30" s="96" t="s">
        <v>171</v>
      </c>
    </row>
    <row r="31" spans="1:6" s="26" customFormat="1" ht="15" customHeight="1">
      <c r="A31" s="58" t="s">
        <v>25</v>
      </c>
      <c r="B31" s="60" t="s">
        <v>107</v>
      </c>
      <c r="C31" s="74">
        <f t="shared" si="1"/>
        <v>2</v>
      </c>
      <c r="D31" s="60" t="s">
        <v>318</v>
      </c>
      <c r="E31" s="61">
        <v>43090</v>
      </c>
      <c r="F31" s="96">
        <v>9</v>
      </c>
    </row>
    <row r="32" spans="1:6" s="27" customFormat="1" ht="15" customHeight="1">
      <c r="A32" s="58" t="s">
        <v>26</v>
      </c>
      <c r="B32" s="60" t="s">
        <v>107</v>
      </c>
      <c r="C32" s="74">
        <f t="shared" si="1"/>
        <v>2</v>
      </c>
      <c r="D32" s="60" t="s">
        <v>319</v>
      </c>
      <c r="E32" s="61">
        <v>43091</v>
      </c>
      <c r="F32" s="96">
        <v>9</v>
      </c>
    </row>
    <row r="33" spans="1:6" s="27" customFormat="1" ht="15" customHeight="1">
      <c r="A33" s="58" t="s">
        <v>27</v>
      </c>
      <c r="B33" s="60" t="s">
        <v>107</v>
      </c>
      <c r="C33" s="74">
        <f t="shared" si="1"/>
        <v>2</v>
      </c>
      <c r="D33" s="60" t="s">
        <v>320</v>
      </c>
      <c r="E33" s="61">
        <v>43097</v>
      </c>
      <c r="F33" s="96">
        <v>11</v>
      </c>
    </row>
    <row r="34" spans="1:6" s="27" customFormat="1" ht="15" customHeight="1">
      <c r="A34" s="58" t="s">
        <v>28</v>
      </c>
      <c r="B34" s="60" t="s">
        <v>107</v>
      </c>
      <c r="C34" s="74">
        <f t="shared" si="1"/>
        <v>2</v>
      </c>
      <c r="D34" s="60" t="s">
        <v>321</v>
      </c>
      <c r="E34" s="61">
        <v>43095</v>
      </c>
      <c r="F34" s="96">
        <v>14</v>
      </c>
    </row>
    <row r="35" spans="1:6" s="27" customFormat="1" ht="15" customHeight="1">
      <c r="A35" s="58" t="s">
        <v>29</v>
      </c>
      <c r="B35" s="60" t="s">
        <v>107</v>
      </c>
      <c r="C35" s="74">
        <f t="shared" si="1"/>
        <v>2</v>
      </c>
      <c r="D35" s="60" t="s">
        <v>322</v>
      </c>
      <c r="E35" s="61">
        <v>43073</v>
      </c>
      <c r="F35" s="96">
        <v>3</v>
      </c>
    </row>
    <row r="36" spans="1:6" s="27" customFormat="1" ht="15" customHeight="1">
      <c r="A36" s="58" t="s">
        <v>30</v>
      </c>
      <c r="B36" s="60" t="s">
        <v>107</v>
      </c>
      <c r="C36" s="74">
        <f t="shared" si="1"/>
        <v>2</v>
      </c>
      <c r="D36" s="60" t="s">
        <v>323</v>
      </c>
      <c r="E36" s="61">
        <v>43077</v>
      </c>
      <c r="F36" s="96">
        <v>7</v>
      </c>
    </row>
    <row r="37" spans="1:6" s="25" customFormat="1" ht="15" customHeight="1">
      <c r="A37" s="138" t="s">
        <v>31</v>
      </c>
      <c r="B37" s="153"/>
      <c r="C37" s="154"/>
      <c r="D37" s="153"/>
      <c r="E37" s="155"/>
      <c r="F37" s="159"/>
    </row>
    <row r="38" spans="1:6" s="28" customFormat="1" ht="15" customHeight="1">
      <c r="A38" s="58" t="s">
        <v>32</v>
      </c>
      <c r="B38" s="60" t="s">
        <v>107</v>
      </c>
      <c r="C38" s="74">
        <f aca="true" t="shared" si="2" ref="C38:C45">IF(B38="Да, содержится",2,0)</f>
        <v>2</v>
      </c>
      <c r="D38" s="60">
        <v>109</v>
      </c>
      <c r="E38" s="61">
        <v>43087</v>
      </c>
      <c r="F38" s="96">
        <v>10</v>
      </c>
    </row>
    <row r="39" spans="1:6" s="28" customFormat="1" ht="15" customHeight="1">
      <c r="A39" s="58" t="s">
        <v>33</v>
      </c>
      <c r="B39" s="60" t="s">
        <v>107</v>
      </c>
      <c r="C39" s="74">
        <f t="shared" si="2"/>
        <v>2</v>
      </c>
      <c r="D39" s="60" t="s">
        <v>324</v>
      </c>
      <c r="E39" s="61">
        <v>43089</v>
      </c>
      <c r="F39" s="96">
        <v>7</v>
      </c>
    </row>
    <row r="40" spans="1:6" s="28" customFormat="1" ht="15" customHeight="1">
      <c r="A40" s="58" t="s">
        <v>99</v>
      </c>
      <c r="B40" s="60" t="s">
        <v>107</v>
      </c>
      <c r="C40" s="74">
        <f t="shared" si="2"/>
        <v>2</v>
      </c>
      <c r="D40" s="60" t="s">
        <v>325</v>
      </c>
      <c r="E40" s="61">
        <v>43090</v>
      </c>
      <c r="F40" s="96">
        <v>9</v>
      </c>
    </row>
    <row r="41" spans="1:6" s="27" customFormat="1" ht="15" customHeight="1">
      <c r="A41" s="58" t="s">
        <v>34</v>
      </c>
      <c r="B41" s="60" t="s">
        <v>107</v>
      </c>
      <c r="C41" s="74">
        <f t="shared" si="2"/>
        <v>2</v>
      </c>
      <c r="D41" s="60" t="s">
        <v>326</v>
      </c>
      <c r="E41" s="61">
        <v>43089</v>
      </c>
      <c r="F41" s="96">
        <v>9</v>
      </c>
    </row>
    <row r="42" spans="1:6" s="26" customFormat="1" ht="15" customHeight="1">
      <c r="A42" s="58" t="s">
        <v>35</v>
      </c>
      <c r="B42" s="60" t="s">
        <v>107</v>
      </c>
      <c r="C42" s="74">
        <f t="shared" si="2"/>
        <v>2</v>
      </c>
      <c r="D42" s="60" t="s">
        <v>327</v>
      </c>
      <c r="E42" s="61">
        <v>43087</v>
      </c>
      <c r="F42" s="96">
        <v>6</v>
      </c>
    </row>
    <row r="43" spans="1:6" s="28" customFormat="1" ht="15" customHeight="1">
      <c r="A43" s="58" t="s">
        <v>36</v>
      </c>
      <c r="B43" s="60" t="s">
        <v>107</v>
      </c>
      <c r="C43" s="74">
        <f t="shared" si="2"/>
        <v>2</v>
      </c>
      <c r="D43" s="60" t="s">
        <v>328</v>
      </c>
      <c r="E43" s="61">
        <v>43084</v>
      </c>
      <c r="F43" s="96">
        <v>7</v>
      </c>
    </row>
    <row r="44" spans="1:6" s="28" customFormat="1" ht="15" customHeight="1">
      <c r="A44" s="58" t="s">
        <v>37</v>
      </c>
      <c r="B44" s="60" t="s">
        <v>107</v>
      </c>
      <c r="C44" s="74">
        <f t="shared" si="2"/>
        <v>2</v>
      </c>
      <c r="D44" s="60" t="s">
        <v>329</v>
      </c>
      <c r="E44" s="61">
        <v>43090</v>
      </c>
      <c r="F44" s="96">
        <v>9</v>
      </c>
    </row>
    <row r="45" spans="1:6" s="28" customFormat="1" ht="15" customHeight="1">
      <c r="A45" s="58" t="s">
        <v>100</v>
      </c>
      <c r="B45" s="60" t="s">
        <v>107</v>
      </c>
      <c r="C45" s="74">
        <f t="shared" si="2"/>
        <v>2</v>
      </c>
      <c r="D45" s="60" t="s">
        <v>330</v>
      </c>
      <c r="E45" s="61">
        <v>43095</v>
      </c>
      <c r="F45" s="96">
        <v>3</v>
      </c>
    </row>
    <row r="46" spans="1:6" s="25" customFormat="1" ht="15" customHeight="1">
      <c r="A46" s="138" t="s">
        <v>38</v>
      </c>
      <c r="B46" s="153"/>
      <c r="C46" s="154"/>
      <c r="D46" s="153"/>
      <c r="E46" s="155"/>
      <c r="F46" s="159"/>
    </row>
    <row r="47" spans="1:6" s="28" customFormat="1" ht="15" customHeight="1">
      <c r="A47" s="58" t="s">
        <v>39</v>
      </c>
      <c r="B47" s="60" t="s">
        <v>107</v>
      </c>
      <c r="C47" s="74">
        <f aca="true" t="shared" si="3" ref="C47:C53">IF(B47="Да, содержится",2,0)</f>
        <v>2</v>
      </c>
      <c r="D47" s="60">
        <v>100</v>
      </c>
      <c r="E47" s="61">
        <v>43095</v>
      </c>
      <c r="F47" s="96">
        <v>10</v>
      </c>
    </row>
    <row r="48" spans="1:6" s="28" customFormat="1" ht="15" customHeight="1">
      <c r="A48" s="58" t="s">
        <v>40</v>
      </c>
      <c r="B48" s="60" t="s">
        <v>107</v>
      </c>
      <c r="C48" s="74">
        <f t="shared" si="3"/>
        <v>2</v>
      </c>
      <c r="D48" s="60" t="s">
        <v>331</v>
      </c>
      <c r="E48" s="61">
        <v>43095</v>
      </c>
      <c r="F48" s="96" t="s">
        <v>490</v>
      </c>
    </row>
    <row r="49" spans="1:6" s="27" customFormat="1" ht="15" customHeight="1">
      <c r="A49" s="58" t="s">
        <v>41</v>
      </c>
      <c r="B49" s="60" t="s">
        <v>107</v>
      </c>
      <c r="C49" s="74">
        <f t="shared" si="3"/>
        <v>2</v>
      </c>
      <c r="D49" s="60" t="s">
        <v>332</v>
      </c>
      <c r="E49" s="61">
        <v>43097</v>
      </c>
      <c r="F49" s="96">
        <v>7</v>
      </c>
    </row>
    <row r="50" spans="1:6" s="27" customFormat="1" ht="15" customHeight="1">
      <c r="A50" s="58" t="s">
        <v>42</v>
      </c>
      <c r="B50" s="60" t="s">
        <v>107</v>
      </c>
      <c r="C50" s="74">
        <f t="shared" si="3"/>
        <v>2</v>
      </c>
      <c r="D50" s="60" t="s">
        <v>314</v>
      </c>
      <c r="E50" s="61">
        <v>43094</v>
      </c>
      <c r="F50" s="96">
        <v>11</v>
      </c>
    </row>
    <row r="51" spans="1:6" s="28" customFormat="1" ht="15" customHeight="1">
      <c r="A51" s="58" t="s">
        <v>92</v>
      </c>
      <c r="B51" s="60" t="s">
        <v>107</v>
      </c>
      <c r="C51" s="74">
        <f t="shared" si="3"/>
        <v>2</v>
      </c>
      <c r="D51" s="60" t="s">
        <v>333</v>
      </c>
      <c r="E51" s="61">
        <v>43090</v>
      </c>
      <c r="F51" s="96">
        <v>11</v>
      </c>
    </row>
    <row r="52" spans="1:6" s="27" customFormat="1" ht="15" customHeight="1">
      <c r="A52" s="58" t="s">
        <v>43</v>
      </c>
      <c r="B52" s="60" t="s">
        <v>107</v>
      </c>
      <c r="C52" s="74">
        <f t="shared" si="3"/>
        <v>2</v>
      </c>
      <c r="D52" s="60" t="s">
        <v>334</v>
      </c>
      <c r="E52" s="61">
        <v>43095</v>
      </c>
      <c r="F52" s="96">
        <v>11</v>
      </c>
    </row>
    <row r="53" spans="1:6" s="27" customFormat="1" ht="15" customHeight="1">
      <c r="A53" s="58" t="s">
        <v>44</v>
      </c>
      <c r="B53" s="60" t="s">
        <v>107</v>
      </c>
      <c r="C53" s="74">
        <f t="shared" si="3"/>
        <v>2</v>
      </c>
      <c r="D53" s="60" t="s">
        <v>335</v>
      </c>
      <c r="E53" s="61">
        <v>43082</v>
      </c>
      <c r="F53" s="63">
        <v>19</v>
      </c>
    </row>
    <row r="54" spans="1:124" s="25" customFormat="1" ht="15" customHeight="1">
      <c r="A54" s="138" t="s">
        <v>45</v>
      </c>
      <c r="B54" s="153"/>
      <c r="C54" s="154"/>
      <c r="D54" s="153"/>
      <c r="E54" s="155"/>
      <c r="F54" s="159"/>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6"/>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6"/>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row>
    <row r="55" spans="1:124" s="36" customFormat="1" ht="15" customHeight="1">
      <c r="A55" s="58" t="s">
        <v>46</v>
      </c>
      <c r="B55" s="60" t="s">
        <v>107</v>
      </c>
      <c r="C55" s="74">
        <f>IF(B55="Да, содержится",2,0)</f>
        <v>2</v>
      </c>
      <c r="D55" s="60" t="s">
        <v>336</v>
      </c>
      <c r="E55" s="61">
        <v>43069</v>
      </c>
      <c r="F55" s="96">
        <v>12</v>
      </c>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6"/>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6"/>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row>
    <row r="56" spans="1:124" s="36" customFormat="1" ht="15" customHeight="1">
      <c r="A56" s="58" t="s">
        <v>47</v>
      </c>
      <c r="B56" s="60" t="s">
        <v>107</v>
      </c>
      <c r="C56" s="74">
        <f aca="true" t="shared" si="4" ref="C56:C61">IF(B56="Да, содержится",2,0)</f>
        <v>2</v>
      </c>
      <c r="D56" s="60" t="s">
        <v>337</v>
      </c>
      <c r="E56" s="61">
        <v>43070</v>
      </c>
      <c r="F56" s="96">
        <v>7</v>
      </c>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6"/>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6"/>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row>
    <row r="57" spans="1:124" s="36" customFormat="1" ht="15" customHeight="1">
      <c r="A57" s="58" t="s">
        <v>48</v>
      </c>
      <c r="B57" s="60" t="s">
        <v>107</v>
      </c>
      <c r="C57" s="74">
        <f t="shared" si="4"/>
        <v>2</v>
      </c>
      <c r="D57" s="60" t="s">
        <v>338</v>
      </c>
      <c r="E57" s="61">
        <v>43094</v>
      </c>
      <c r="F57" s="96">
        <v>5</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6"/>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6"/>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row>
    <row r="58" spans="1:124" s="36" customFormat="1" ht="15" customHeight="1">
      <c r="A58" s="58" t="s">
        <v>49</v>
      </c>
      <c r="B58" s="60" t="s">
        <v>107</v>
      </c>
      <c r="C58" s="74">
        <f t="shared" si="4"/>
        <v>2</v>
      </c>
      <c r="D58" s="60" t="s">
        <v>339</v>
      </c>
      <c r="E58" s="61">
        <v>43069</v>
      </c>
      <c r="F58" s="96">
        <v>9</v>
      </c>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6"/>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6"/>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row>
    <row r="59" spans="1:124" s="37" customFormat="1" ht="15" customHeight="1">
      <c r="A59" s="58" t="s">
        <v>50</v>
      </c>
      <c r="B59" s="60" t="s">
        <v>107</v>
      </c>
      <c r="C59" s="74">
        <f t="shared" si="4"/>
        <v>2</v>
      </c>
      <c r="D59" s="60" t="s">
        <v>340</v>
      </c>
      <c r="E59" s="61">
        <v>43095</v>
      </c>
      <c r="F59" s="96">
        <v>9</v>
      </c>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6"/>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6"/>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row>
    <row r="60" spans="1:124" s="36" customFormat="1" ht="15" customHeight="1">
      <c r="A60" s="58" t="s">
        <v>51</v>
      </c>
      <c r="B60" s="60" t="s">
        <v>107</v>
      </c>
      <c r="C60" s="74">
        <f t="shared" si="4"/>
        <v>2</v>
      </c>
      <c r="D60" s="60">
        <v>71</v>
      </c>
      <c r="E60" s="61">
        <v>43070</v>
      </c>
      <c r="F60" s="96">
        <v>8</v>
      </c>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6"/>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6"/>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row>
    <row r="61" spans="1:124" s="36" customFormat="1" ht="15" customHeight="1">
      <c r="A61" s="58" t="s">
        <v>52</v>
      </c>
      <c r="B61" s="60" t="s">
        <v>117</v>
      </c>
      <c r="C61" s="74">
        <f t="shared" si="4"/>
        <v>0</v>
      </c>
      <c r="D61" s="60" t="s">
        <v>341</v>
      </c>
      <c r="E61" s="61">
        <v>43076</v>
      </c>
      <c r="F61" s="96" t="s">
        <v>171</v>
      </c>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6"/>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6"/>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row>
    <row r="62" spans="1:124" s="36" customFormat="1" ht="15" customHeight="1">
      <c r="A62" s="58" t="s">
        <v>53</v>
      </c>
      <c r="B62" s="60" t="s">
        <v>107</v>
      </c>
      <c r="C62" s="74">
        <f aca="true" t="shared" si="5" ref="C62:C68">IF(B62="Да, содержится",2,0)</f>
        <v>2</v>
      </c>
      <c r="D62" s="60" t="s">
        <v>342</v>
      </c>
      <c r="E62" s="61">
        <v>43075</v>
      </c>
      <c r="F62" s="96">
        <v>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6"/>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6"/>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row>
    <row r="63" spans="1:124" s="36" customFormat="1" ht="15" customHeight="1">
      <c r="A63" s="58" t="s">
        <v>54</v>
      </c>
      <c r="B63" s="60" t="s">
        <v>107</v>
      </c>
      <c r="C63" s="74">
        <f t="shared" si="5"/>
        <v>2</v>
      </c>
      <c r="D63" s="60" t="s">
        <v>343</v>
      </c>
      <c r="E63" s="61">
        <v>43091</v>
      </c>
      <c r="F63" s="96">
        <v>11</v>
      </c>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6"/>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6"/>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row>
    <row r="64" spans="1:124" s="36" customFormat="1" ht="15" customHeight="1">
      <c r="A64" s="58" t="s">
        <v>55</v>
      </c>
      <c r="B64" s="60" t="s">
        <v>107</v>
      </c>
      <c r="C64" s="74">
        <f t="shared" si="5"/>
        <v>2</v>
      </c>
      <c r="D64" s="60" t="s">
        <v>344</v>
      </c>
      <c r="E64" s="61">
        <v>43090</v>
      </c>
      <c r="F64" s="96">
        <v>2</v>
      </c>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6"/>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row>
    <row r="65" spans="1:124" s="37" customFormat="1" ht="15" customHeight="1">
      <c r="A65" s="58" t="s">
        <v>56</v>
      </c>
      <c r="B65" s="60" t="s">
        <v>107</v>
      </c>
      <c r="C65" s="74">
        <f t="shared" si="5"/>
        <v>2</v>
      </c>
      <c r="D65" s="60" t="s">
        <v>345</v>
      </c>
      <c r="E65" s="61">
        <v>43089</v>
      </c>
      <c r="F65" s="96">
        <v>10</v>
      </c>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6"/>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6"/>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row>
    <row r="66" spans="1:124" s="36" customFormat="1" ht="15" customHeight="1">
      <c r="A66" s="58" t="s">
        <v>57</v>
      </c>
      <c r="B66" s="60" t="s">
        <v>117</v>
      </c>
      <c r="C66" s="74">
        <f t="shared" si="5"/>
        <v>0</v>
      </c>
      <c r="D66" s="60" t="s">
        <v>347</v>
      </c>
      <c r="E66" s="61">
        <v>43075</v>
      </c>
      <c r="F66" s="96" t="s">
        <v>171</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6"/>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6"/>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row>
    <row r="67" spans="1:124" s="36" customFormat="1" ht="15" customHeight="1">
      <c r="A67" s="58" t="s">
        <v>58</v>
      </c>
      <c r="B67" s="60" t="s">
        <v>107</v>
      </c>
      <c r="C67" s="74">
        <f t="shared" si="5"/>
        <v>2</v>
      </c>
      <c r="D67" s="60" t="s">
        <v>349</v>
      </c>
      <c r="E67" s="61">
        <v>43067</v>
      </c>
      <c r="F67" s="96">
        <v>7</v>
      </c>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6"/>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6"/>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row>
    <row r="68" spans="1:124" s="37" customFormat="1" ht="15" customHeight="1">
      <c r="A68" s="58" t="s">
        <v>59</v>
      </c>
      <c r="B68" s="60" t="s">
        <v>107</v>
      </c>
      <c r="C68" s="74">
        <f t="shared" si="5"/>
        <v>2</v>
      </c>
      <c r="D68" s="60" t="s">
        <v>348</v>
      </c>
      <c r="E68" s="61">
        <v>43066</v>
      </c>
      <c r="F68" s="96">
        <v>8</v>
      </c>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6"/>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6"/>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row>
    <row r="69" spans="1:124" s="25" customFormat="1" ht="15" customHeight="1">
      <c r="A69" s="138" t="s">
        <v>60</v>
      </c>
      <c r="B69" s="153"/>
      <c r="C69" s="154"/>
      <c r="D69" s="156"/>
      <c r="E69" s="155"/>
      <c r="F69" s="159"/>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6"/>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6"/>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row>
    <row r="70" spans="1:124" s="36" customFormat="1" ht="15" customHeight="1">
      <c r="A70" s="58" t="s">
        <v>61</v>
      </c>
      <c r="B70" s="60" t="s">
        <v>107</v>
      </c>
      <c r="C70" s="74">
        <f aca="true" t="shared" si="6" ref="C70:C75">IF(B70="Да, содержится",2,0)</f>
        <v>2</v>
      </c>
      <c r="D70" s="60">
        <v>114</v>
      </c>
      <c r="E70" s="61">
        <v>43095</v>
      </c>
      <c r="F70" s="96">
        <v>9</v>
      </c>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6"/>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6"/>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row>
    <row r="71" spans="1:124" s="37" customFormat="1" ht="15" customHeight="1">
      <c r="A71" s="58" t="s">
        <v>62</v>
      </c>
      <c r="B71" s="60" t="s">
        <v>107</v>
      </c>
      <c r="C71" s="74">
        <f t="shared" si="6"/>
        <v>2</v>
      </c>
      <c r="D71" s="60" t="s">
        <v>350</v>
      </c>
      <c r="E71" s="61">
        <v>43076</v>
      </c>
      <c r="F71" s="96">
        <v>5</v>
      </c>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6"/>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6"/>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row>
    <row r="72" spans="1:124" s="37" customFormat="1" ht="15" customHeight="1">
      <c r="A72" s="58" t="s">
        <v>63</v>
      </c>
      <c r="B72" s="60" t="s">
        <v>107</v>
      </c>
      <c r="C72" s="74">
        <f t="shared" si="6"/>
        <v>2</v>
      </c>
      <c r="D72" s="60">
        <v>105</v>
      </c>
      <c r="E72" s="61">
        <v>43075</v>
      </c>
      <c r="F72" s="96">
        <v>13</v>
      </c>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6"/>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6"/>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row>
    <row r="73" spans="1:124" s="36" customFormat="1" ht="15" customHeight="1">
      <c r="A73" s="58" t="s">
        <v>64</v>
      </c>
      <c r="B73" s="60" t="s">
        <v>107</v>
      </c>
      <c r="C73" s="74">
        <f t="shared" si="6"/>
        <v>2</v>
      </c>
      <c r="D73" s="60" t="s">
        <v>351</v>
      </c>
      <c r="E73" s="61">
        <v>43095</v>
      </c>
      <c r="F73" s="96">
        <v>11</v>
      </c>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6"/>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6"/>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row>
    <row r="74" spans="1:124" s="36" customFormat="1" ht="15" customHeight="1">
      <c r="A74" s="58" t="s">
        <v>65</v>
      </c>
      <c r="B74" s="60" t="s">
        <v>107</v>
      </c>
      <c r="C74" s="74">
        <f t="shared" si="6"/>
        <v>2</v>
      </c>
      <c r="D74" s="60" t="s">
        <v>352</v>
      </c>
      <c r="E74" s="61">
        <v>43062</v>
      </c>
      <c r="F74" s="96">
        <v>8</v>
      </c>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6"/>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6"/>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row>
    <row r="75" spans="1:124" s="36" customFormat="1" ht="15" customHeight="1">
      <c r="A75" s="58" t="s">
        <v>66</v>
      </c>
      <c r="B75" s="60" t="s">
        <v>107</v>
      </c>
      <c r="C75" s="74">
        <f t="shared" si="6"/>
        <v>2</v>
      </c>
      <c r="D75" s="60" t="s">
        <v>353</v>
      </c>
      <c r="E75" s="61">
        <v>43055</v>
      </c>
      <c r="F75" s="96">
        <v>13</v>
      </c>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6"/>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6"/>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row>
    <row r="76" spans="1:124" s="25" customFormat="1" ht="15" customHeight="1">
      <c r="A76" s="138" t="s">
        <v>67</v>
      </c>
      <c r="B76" s="153"/>
      <c r="C76" s="154"/>
      <c r="D76" s="153"/>
      <c r="E76" s="155"/>
      <c r="F76" s="159"/>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6"/>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6"/>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row>
    <row r="77" spans="1:124" s="36" customFormat="1" ht="15.75" customHeight="1">
      <c r="A77" s="58" t="s">
        <v>68</v>
      </c>
      <c r="B77" s="60" t="s">
        <v>117</v>
      </c>
      <c r="C77" s="74">
        <f>IF(B77="Да, содержится",2,0)</f>
        <v>0</v>
      </c>
      <c r="D77" s="60" t="s">
        <v>354</v>
      </c>
      <c r="E77" s="61">
        <v>43087</v>
      </c>
      <c r="F77" s="96" t="s">
        <v>171</v>
      </c>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6"/>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6"/>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row>
    <row r="78" spans="1:124" s="36" customFormat="1" ht="15" customHeight="1">
      <c r="A78" s="58" t="s">
        <v>70</v>
      </c>
      <c r="B78" s="60" t="s">
        <v>107</v>
      </c>
      <c r="C78" s="74">
        <f aca="true" t="shared" si="7" ref="C78:C85">IF(B78="Да, содержится",2,0)</f>
        <v>2</v>
      </c>
      <c r="D78" s="60" t="s">
        <v>357</v>
      </c>
      <c r="E78" s="61">
        <v>43073</v>
      </c>
      <c r="F78" s="96">
        <v>9</v>
      </c>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6"/>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6"/>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row>
    <row r="79" spans="1:124" s="36" customFormat="1" ht="15" customHeight="1">
      <c r="A79" s="58" t="s">
        <v>71</v>
      </c>
      <c r="B79" s="60" t="s">
        <v>107</v>
      </c>
      <c r="C79" s="74">
        <f t="shared" si="7"/>
        <v>2</v>
      </c>
      <c r="D79" s="60" t="s">
        <v>358</v>
      </c>
      <c r="E79" s="61">
        <v>43089</v>
      </c>
      <c r="F79" s="96">
        <v>10</v>
      </c>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6"/>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6"/>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row>
    <row r="80" spans="1:124" s="37" customFormat="1" ht="15" customHeight="1">
      <c r="A80" s="58" t="s">
        <v>72</v>
      </c>
      <c r="B80" s="60" t="s">
        <v>107</v>
      </c>
      <c r="C80" s="74">
        <f t="shared" si="7"/>
        <v>2</v>
      </c>
      <c r="D80" s="60" t="s">
        <v>359</v>
      </c>
      <c r="E80" s="61">
        <v>43074</v>
      </c>
      <c r="F80" s="96">
        <v>9</v>
      </c>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6"/>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6"/>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row>
    <row r="81" spans="1:124" s="37" customFormat="1" ht="15" customHeight="1">
      <c r="A81" s="58" t="s">
        <v>74</v>
      </c>
      <c r="B81" s="60" t="s">
        <v>107</v>
      </c>
      <c r="C81" s="74">
        <f t="shared" si="7"/>
        <v>2</v>
      </c>
      <c r="D81" s="60" t="s">
        <v>361</v>
      </c>
      <c r="E81" s="61">
        <v>43069</v>
      </c>
      <c r="F81" s="96">
        <v>5</v>
      </c>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6"/>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6"/>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row>
    <row r="82" spans="1:124" s="38" customFormat="1" ht="15" customHeight="1">
      <c r="A82" s="58" t="s">
        <v>75</v>
      </c>
      <c r="B82" s="60" t="s">
        <v>107</v>
      </c>
      <c r="C82" s="74">
        <f t="shared" si="7"/>
        <v>2</v>
      </c>
      <c r="D82" s="60" t="s">
        <v>362</v>
      </c>
      <c r="E82" s="61">
        <v>43087</v>
      </c>
      <c r="F82" s="96">
        <v>8</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6"/>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6"/>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row>
    <row r="83" spans="1:124" s="36" customFormat="1" ht="15" customHeight="1">
      <c r="A83" s="58" t="s">
        <v>76</v>
      </c>
      <c r="B83" s="60" t="s">
        <v>107</v>
      </c>
      <c r="C83" s="74">
        <f t="shared" si="7"/>
        <v>2</v>
      </c>
      <c r="D83" s="60" t="s">
        <v>363</v>
      </c>
      <c r="E83" s="61">
        <v>43080</v>
      </c>
      <c r="F83" s="96">
        <v>7</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6"/>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6"/>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row>
    <row r="84" spans="1:124" s="37" customFormat="1" ht="15" customHeight="1">
      <c r="A84" s="58" t="s">
        <v>77</v>
      </c>
      <c r="B84" s="60" t="s">
        <v>107</v>
      </c>
      <c r="C84" s="74">
        <f t="shared" si="7"/>
        <v>2</v>
      </c>
      <c r="D84" s="60" t="s">
        <v>364</v>
      </c>
      <c r="E84" s="61">
        <v>43081</v>
      </c>
      <c r="F84" s="96">
        <v>7</v>
      </c>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6"/>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6"/>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row>
    <row r="85" spans="1:124" s="36" customFormat="1" ht="15" customHeight="1">
      <c r="A85" s="58" t="s">
        <v>78</v>
      </c>
      <c r="B85" s="60" t="s">
        <v>107</v>
      </c>
      <c r="C85" s="74">
        <f t="shared" si="7"/>
        <v>2</v>
      </c>
      <c r="D85" s="60" t="s">
        <v>365</v>
      </c>
      <c r="E85" s="61">
        <v>43091</v>
      </c>
      <c r="F85" s="96">
        <v>7</v>
      </c>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6"/>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6"/>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row>
    <row r="86" spans="1:124" s="36" customFormat="1" ht="15" customHeight="1">
      <c r="A86" s="58" t="s">
        <v>79</v>
      </c>
      <c r="B86" s="60" t="s">
        <v>117</v>
      </c>
      <c r="C86" s="74">
        <f>IF(B86="Да, содержится",2,0)</f>
        <v>0</v>
      </c>
      <c r="D86" s="60" t="s">
        <v>367</v>
      </c>
      <c r="E86" s="61">
        <v>43097</v>
      </c>
      <c r="F86" s="96" t="s">
        <v>171</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6"/>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6"/>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row>
    <row r="87" spans="1:124" s="25" customFormat="1" ht="15" customHeight="1">
      <c r="A87" s="138" t="s">
        <v>80</v>
      </c>
      <c r="B87" s="153"/>
      <c r="C87" s="154"/>
      <c r="D87" s="153"/>
      <c r="E87" s="155"/>
      <c r="F87" s="159"/>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6"/>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6"/>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row>
    <row r="88" spans="1:124" s="25" customFormat="1" ht="15" customHeight="1">
      <c r="A88" s="58" t="s">
        <v>69</v>
      </c>
      <c r="B88" s="60" t="s">
        <v>107</v>
      </c>
      <c r="C88" s="74">
        <f>IF(B88="Да, содержится",2,0)</f>
        <v>2</v>
      </c>
      <c r="D88" s="60" t="s">
        <v>355</v>
      </c>
      <c r="E88" s="61">
        <v>43077</v>
      </c>
      <c r="F88" s="96">
        <v>14</v>
      </c>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26"/>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1"/>
      <c r="CB88" s="171"/>
      <c r="CC88" s="171"/>
      <c r="CD88" s="171"/>
      <c r="CE88" s="171"/>
      <c r="CF88" s="171"/>
      <c r="CG88" s="171"/>
      <c r="CH88" s="171"/>
      <c r="CI88" s="171"/>
      <c r="CJ88" s="171"/>
      <c r="CK88" s="171"/>
      <c r="CL88" s="171"/>
      <c r="CM88" s="171"/>
      <c r="CN88" s="171"/>
      <c r="CO88" s="171"/>
      <c r="CP88" s="171"/>
      <c r="CQ88" s="171"/>
      <c r="CR88" s="26"/>
      <c r="CS88" s="171"/>
      <c r="CT88" s="171"/>
      <c r="CU88" s="171"/>
      <c r="CV88" s="171"/>
      <c r="CW88" s="171"/>
      <c r="CX88" s="171"/>
      <c r="CY88" s="171"/>
      <c r="CZ88" s="171"/>
      <c r="DA88" s="171"/>
      <c r="DB88" s="171"/>
      <c r="DC88" s="171"/>
      <c r="DD88" s="171"/>
      <c r="DE88" s="171"/>
      <c r="DF88" s="171"/>
      <c r="DG88" s="171"/>
      <c r="DH88" s="171"/>
      <c r="DI88" s="171"/>
      <c r="DJ88" s="171"/>
      <c r="DK88" s="171"/>
      <c r="DL88" s="171"/>
      <c r="DM88" s="171"/>
      <c r="DN88" s="171"/>
      <c r="DO88" s="171"/>
      <c r="DP88" s="171"/>
      <c r="DQ88" s="171"/>
      <c r="DR88" s="171"/>
      <c r="DS88" s="171"/>
      <c r="DT88" s="171"/>
    </row>
    <row r="89" spans="1:124" s="36" customFormat="1" ht="15" customHeight="1">
      <c r="A89" s="58" t="s">
        <v>81</v>
      </c>
      <c r="B89" s="60" t="s">
        <v>107</v>
      </c>
      <c r="C89" s="74">
        <f aca="true" t="shared" si="8" ref="C89:C98">IF(B89="Да, содержится",2,0)</f>
        <v>2</v>
      </c>
      <c r="D89" s="60" t="s">
        <v>368</v>
      </c>
      <c r="E89" s="61">
        <v>43089</v>
      </c>
      <c r="F89" s="96">
        <v>10</v>
      </c>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6"/>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row>
    <row r="90" spans="1:124" s="36" customFormat="1" ht="15" customHeight="1">
      <c r="A90" s="58" t="s">
        <v>73</v>
      </c>
      <c r="B90" s="60" t="s">
        <v>107</v>
      </c>
      <c r="C90" s="74">
        <f>IF(B90="Да, содержится",2,0)</f>
        <v>2</v>
      </c>
      <c r="D90" s="60" t="s">
        <v>360</v>
      </c>
      <c r="E90" s="61">
        <v>43095</v>
      </c>
      <c r="F90" s="96">
        <v>11</v>
      </c>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26"/>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c r="CO90" s="171"/>
      <c r="CP90" s="171"/>
      <c r="CQ90" s="171"/>
      <c r="CR90" s="26"/>
      <c r="CS90" s="171"/>
      <c r="CT90" s="171"/>
      <c r="CU90" s="171"/>
      <c r="CV90" s="171"/>
      <c r="CW90" s="171"/>
      <c r="CX90" s="171"/>
      <c r="CY90" s="171"/>
      <c r="CZ90" s="171"/>
      <c r="DA90" s="171"/>
      <c r="DB90" s="171"/>
      <c r="DC90" s="171"/>
      <c r="DD90" s="171"/>
      <c r="DE90" s="171"/>
      <c r="DF90" s="171"/>
      <c r="DG90" s="171"/>
      <c r="DH90" s="171"/>
      <c r="DI90" s="171"/>
      <c r="DJ90" s="171"/>
      <c r="DK90" s="171"/>
      <c r="DL90" s="171"/>
      <c r="DM90" s="171"/>
      <c r="DN90" s="171"/>
      <c r="DO90" s="171"/>
      <c r="DP90" s="171"/>
      <c r="DQ90" s="171"/>
      <c r="DR90" s="171"/>
      <c r="DS90" s="171"/>
      <c r="DT90" s="171"/>
    </row>
    <row r="91" spans="1:124" s="28" customFormat="1" ht="15" customHeight="1">
      <c r="A91" s="58" t="s">
        <v>82</v>
      </c>
      <c r="B91" s="60" t="s">
        <v>107</v>
      </c>
      <c r="C91" s="74">
        <f t="shared" si="8"/>
        <v>2</v>
      </c>
      <c r="D91" s="60" t="s">
        <v>369</v>
      </c>
      <c r="E91" s="61">
        <v>43063</v>
      </c>
      <c r="F91" s="96">
        <v>6</v>
      </c>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6"/>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6"/>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row>
    <row r="92" spans="1:124" s="37" customFormat="1" ht="15" customHeight="1">
      <c r="A92" s="58" t="s">
        <v>83</v>
      </c>
      <c r="B92" s="60" t="s">
        <v>107</v>
      </c>
      <c r="C92" s="74">
        <f t="shared" si="8"/>
        <v>2</v>
      </c>
      <c r="D92" s="60" t="s">
        <v>370</v>
      </c>
      <c r="E92" s="61">
        <v>43090</v>
      </c>
      <c r="F92" s="96">
        <v>12</v>
      </c>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6"/>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6"/>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row>
    <row r="93" spans="1:124" s="37" customFormat="1" ht="15" customHeight="1">
      <c r="A93" s="58" t="s">
        <v>84</v>
      </c>
      <c r="B93" s="60" t="s">
        <v>107</v>
      </c>
      <c r="C93" s="74">
        <f t="shared" si="8"/>
        <v>2</v>
      </c>
      <c r="D93" s="60" t="s">
        <v>371</v>
      </c>
      <c r="E93" s="61">
        <v>43075</v>
      </c>
      <c r="F93" s="96">
        <v>13</v>
      </c>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6"/>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6"/>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row>
    <row r="94" spans="1:124" s="37" customFormat="1" ht="15" customHeight="1">
      <c r="A94" s="58" t="s">
        <v>85</v>
      </c>
      <c r="B94" s="60" t="s">
        <v>117</v>
      </c>
      <c r="C94" s="74">
        <f t="shared" si="8"/>
        <v>0</v>
      </c>
      <c r="D94" s="60" t="s">
        <v>372</v>
      </c>
      <c r="E94" s="61">
        <v>43082</v>
      </c>
      <c r="F94" s="96" t="s">
        <v>171</v>
      </c>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6"/>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6"/>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row>
    <row r="95" spans="1:124" s="36" customFormat="1" ht="15" customHeight="1">
      <c r="A95" s="58" t="s">
        <v>86</v>
      </c>
      <c r="B95" s="60" t="s">
        <v>107</v>
      </c>
      <c r="C95" s="74">
        <f t="shared" si="8"/>
        <v>2</v>
      </c>
      <c r="D95" s="60" t="s">
        <v>373</v>
      </c>
      <c r="E95" s="61">
        <v>43095</v>
      </c>
      <c r="F95" s="96">
        <v>7</v>
      </c>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6"/>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6"/>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row>
    <row r="96" spans="1:124" s="36" customFormat="1" ht="15" customHeight="1">
      <c r="A96" s="58" t="s">
        <v>87</v>
      </c>
      <c r="B96" s="60" t="s">
        <v>107</v>
      </c>
      <c r="C96" s="74">
        <f t="shared" si="8"/>
        <v>2</v>
      </c>
      <c r="D96" s="60" t="s">
        <v>374</v>
      </c>
      <c r="E96" s="61">
        <v>43082</v>
      </c>
      <c r="F96" s="96">
        <v>6</v>
      </c>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6"/>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6"/>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row>
    <row r="97" spans="1:124" s="36" customFormat="1" ht="15" customHeight="1">
      <c r="A97" s="58" t="s">
        <v>88</v>
      </c>
      <c r="B97" s="60" t="s">
        <v>107</v>
      </c>
      <c r="C97" s="74">
        <f t="shared" si="8"/>
        <v>2</v>
      </c>
      <c r="D97" s="60" t="s">
        <v>375</v>
      </c>
      <c r="E97" s="61">
        <v>43069</v>
      </c>
      <c r="F97" s="96">
        <v>11</v>
      </c>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6"/>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row>
    <row r="98" spans="1:124" s="36" customFormat="1" ht="15" customHeight="1">
      <c r="A98" s="58" t="s">
        <v>89</v>
      </c>
      <c r="B98" s="60" t="s">
        <v>107</v>
      </c>
      <c r="C98" s="74">
        <f t="shared" si="8"/>
        <v>2</v>
      </c>
      <c r="D98" s="60" t="s">
        <v>376</v>
      </c>
      <c r="E98" s="61">
        <v>43067</v>
      </c>
      <c r="F98" s="96">
        <v>11</v>
      </c>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6"/>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6"/>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row>
    <row r="99" spans="2:124" ht="15">
      <c r="B99" s="3" t="s">
        <v>95</v>
      </c>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6"/>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6"/>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row>
    <row r="100" spans="1:124" ht="15">
      <c r="A100" s="4"/>
      <c r="B100" s="4"/>
      <c r="C100" s="6"/>
      <c r="D100" s="4"/>
      <c r="E100" s="6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6"/>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6"/>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row>
    <row r="101" spans="7:124" ht="15">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6"/>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6"/>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row>
    <row r="102" spans="7:124" ht="15">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6"/>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6"/>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row>
    <row r="103" spans="7:124" ht="15">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6"/>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6"/>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row>
    <row r="104" spans="7:124" ht="15">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6"/>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6"/>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row>
    <row r="105" spans="7:124" ht="15">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6"/>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6"/>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row>
    <row r="106" spans="7:124" ht="15">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6"/>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6"/>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row>
    <row r="107" spans="1:124" ht="15">
      <c r="A107" s="4"/>
      <c r="B107" s="4"/>
      <c r="C107" s="6"/>
      <c r="D107" s="4"/>
      <c r="E107" s="6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6"/>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6"/>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row>
    <row r="108" spans="7:124" ht="15">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6"/>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6"/>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row>
    <row r="109" spans="7:124" ht="15">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6"/>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6"/>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row>
    <row r="110" spans="7:124" ht="15">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6"/>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6"/>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row>
    <row r="111" spans="1:124" s="2" customFormat="1" ht="15">
      <c r="A111" s="4"/>
      <c r="B111" s="4"/>
      <c r="C111" s="6"/>
      <c r="D111" s="4"/>
      <c r="E111" s="67"/>
      <c r="F111" s="43"/>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6"/>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6"/>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row>
    <row r="112" spans="7:124" ht="1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6"/>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6"/>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row>
    <row r="113" spans="7:124" ht="15">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6"/>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6"/>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row>
    <row r="114" spans="1:124" s="2" customFormat="1" ht="15">
      <c r="A114" s="4"/>
      <c r="B114" s="4"/>
      <c r="C114" s="6"/>
      <c r="D114" s="4"/>
      <c r="E114" s="67"/>
      <c r="F114" s="43"/>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6"/>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6"/>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row>
    <row r="115" spans="7:124" ht="15">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6"/>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6"/>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row>
    <row r="116" spans="7:124" ht="15">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6"/>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6"/>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row>
    <row r="117" spans="7:124" ht="15">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6"/>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6"/>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row>
    <row r="118" spans="1:124" s="2" customFormat="1" ht="15">
      <c r="A118" s="4"/>
      <c r="B118" s="4"/>
      <c r="C118" s="6"/>
      <c r="D118" s="4"/>
      <c r="E118" s="67"/>
      <c r="F118" s="43"/>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6"/>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6"/>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row>
    <row r="119" spans="7:124" ht="15">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6"/>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6"/>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row>
    <row r="120" spans="7:124" ht="15">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6"/>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6"/>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row>
    <row r="121" spans="1:6" s="2" customFormat="1" ht="11.25">
      <c r="A121" s="4"/>
      <c r="B121" s="4"/>
      <c r="C121" s="6"/>
      <c r="D121" s="4"/>
      <c r="E121" s="67"/>
      <c r="F121" s="43"/>
    </row>
    <row r="125" spans="1:6" s="2" customFormat="1" ht="11.25">
      <c r="A125" s="4"/>
      <c r="B125" s="4"/>
      <c r="C125" s="6"/>
      <c r="D125" s="4"/>
      <c r="E125" s="67"/>
      <c r="F125" s="43"/>
    </row>
  </sheetData>
  <sheetProtection/>
  <autoFilter ref="A6:F99"/>
  <mergeCells count="8">
    <mergeCell ref="D3:F3"/>
    <mergeCell ref="D4:D5"/>
    <mergeCell ref="E4:E5"/>
    <mergeCell ref="F4:F5"/>
    <mergeCell ref="A1:F1"/>
    <mergeCell ref="A3:A5"/>
    <mergeCell ref="C4:C5"/>
    <mergeCell ref="A2:F2"/>
  </mergeCells>
  <dataValidations count="3">
    <dataValidation type="list" allowBlank="1" showInputMessage="1" showErrorMessage="1" sqref="D6:E6 B6:B77 B78:B80 B81:B98">
      <formula1>$B$4:$B$5</formula1>
    </dataValidation>
    <dataValidation type="list" allowBlank="1" showInputMessage="1" showErrorMessage="1" sqref="F23:F24 F8">
      <formula1>"Да,Нет"</formula1>
    </dataValidation>
    <dataValidation type="list" allowBlank="1" showInputMessage="1" showErrorMessage="1" sqref="D69">
      <formula1>$B$6:$B$7</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84" r:id="rId1"/>
  <headerFooter>
    <oddFooter>&amp;C&amp;"Times New Roman,обычный"&amp;9&amp;A&amp;R&amp;8&amp;P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121"/>
  <sheetViews>
    <sheetView workbookViewId="0" topLeftCell="A1">
      <pane ySplit="5" topLeftCell="A6" activePane="bottomLeft" state="frozen"/>
      <selection pane="topLeft" activeCell="A1" sqref="A1"/>
      <selection pane="bottomLeft" activeCell="A9" sqref="A9:IV9"/>
    </sheetView>
  </sheetViews>
  <sheetFormatPr defaultColWidth="9.140625" defaultRowHeight="15"/>
  <cols>
    <col min="1" max="1" width="35.140625" style="3" customWidth="1"/>
    <col min="2" max="2" width="44.7109375" style="3" customWidth="1"/>
    <col min="3" max="3" width="10.140625" style="5" customWidth="1"/>
    <col min="4" max="4" width="12.8515625" style="16" customWidth="1"/>
    <col min="5" max="5" width="15.8515625" style="16" customWidth="1"/>
    <col min="6" max="6" width="19.28125" style="39" customWidth="1"/>
    <col min="7" max="20" width="9.140625" style="39" customWidth="1"/>
    <col min="21" max="21" width="12.8515625" style="39" bestFit="1" customWidth="1"/>
    <col min="22" max="16384" width="9.140625" style="39" customWidth="1"/>
  </cols>
  <sheetData>
    <row r="1" spans="1:6" s="1" customFormat="1" ht="29.25" customHeight="1">
      <c r="A1" s="215" t="s">
        <v>543</v>
      </c>
      <c r="B1" s="215"/>
      <c r="C1" s="215"/>
      <c r="D1" s="216"/>
      <c r="E1" s="216"/>
      <c r="F1" s="216"/>
    </row>
    <row r="2" spans="1:6" s="1" customFormat="1" ht="15">
      <c r="A2" s="218" t="s">
        <v>526</v>
      </c>
      <c r="B2" s="218"/>
      <c r="C2" s="218"/>
      <c r="D2" s="219"/>
      <c r="E2" s="219"/>
      <c r="F2" s="219"/>
    </row>
    <row r="3" spans="1:6" ht="59.25" customHeight="1">
      <c r="A3" s="198" t="s">
        <v>101</v>
      </c>
      <c r="B3" s="127" t="s">
        <v>542</v>
      </c>
      <c r="C3" s="127" t="s">
        <v>116</v>
      </c>
      <c r="D3" s="217" t="s">
        <v>153</v>
      </c>
      <c r="E3" s="199"/>
      <c r="F3" s="126" t="s">
        <v>379</v>
      </c>
    </row>
    <row r="4" spans="1:6" ht="15" customHeight="1">
      <c r="A4" s="198"/>
      <c r="B4" s="53" t="str">
        <f>'Методика (раздел 1)'!B22</f>
        <v>Да, содержатся</v>
      </c>
      <c r="C4" s="200" t="s">
        <v>103</v>
      </c>
      <c r="D4" s="217" t="s">
        <v>453</v>
      </c>
      <c r="E4" s="217" t="s">
        <v>431</v>
      </c>
      <c r="F4" s="198"/>
    </row>
    <row r="5" spans="1:6" ht="15" customHeight="1">
      <c r="A5" s="198"/>
      <c r="B5" s="53" t="str">
        <f>'Методика (раздел 1)'!B23</f>
        <v>Нет, не содержатся </v>
      </c>
      <c r="C5" s="200"/>
      <c r="D5" s="217"/>
      <c r="E5" s="217"/>
      <c r="F5" s="198"/>
    </row>
    <row r="6" spans="1:6" s="25" customFormat="1" ht="15" customHeight="1">
      <c r="A6" s="138" t="s">
        <v>0</v>
      </c>
      <c r="B6" s="153"/>
      <c r="C6" s="154"/>
      <c r="D6" s="159"/>
      <c r="E6" s="160"/>
      <c r="F6" s="153"/>
    </row>
    <row r="7" spans="1:6" s="26" customFormat="1" ht="15" customHeight="1">
      <c r="A7" s="108" t="s">
        <v>1</v>
      </c>
      <c r="B7" s="60" t="s">
        <v>534</v>
      </c>
      <c r="C7" s="74">
        <f>IF(B7="Да, содержатся",2,0)</f>
        <v>2</v>
      </c>
      <c r="D7" s="54">
        <v>13</v>
      </c>
      <c r="E7" s="54"/>
      <c r="F7" s="109"/>
    </row>
    <row r="8" spans="1:6" s="27" customFormat="1" ht="15" customHeight="1">
      <c r="A8" s="58" t="s">
        <v>2</v>
      </c>
      <c r="B8" s="60" t="s">
        <v>535</v>
      </c>
      <c r="C8" s="74">
        <f aca="true" t="shared" si="0" ref="C8:C71">IF(B8="Да, содержатся",2,0)</f>
        <v>0</v>
      </c>
      <c r="D8" s="54">
        <v>5</v>
      </c>
      <c r="E8" s="63">
        <v>13</v>
      </c>
      <c r="F8" s="109"/>
    </row>
    <row r="9" spans="1:6" s="27" customFormat="1" ht="15" customHeight="1">
      <c r="A9" s="58" t="s">
        <v>550</v>
      </c>
      <c r="B9" s="60" t="s">
        <v>534</v>
      </c>
      <c r="C9" s="74">
        <f t="shared" si="0"/>
        <v>2</v>
      </c>
      <c r="D9" s="54">
        <v>12</v>
      </c>
      <c r="E9" s="63">
        <v>16</v>
      </c>
      <c r="F9" s="109"/>
    </row>
    <row r="10" spans="1:6" s="26" customFormat="1" ht="15" customHeight="1">
      <c r="A10" s="58" t="s">
        <v>4</v>
      </c>
      <c r="B10" s="60" t="s">
        <v>535</v>
      </c>
      <c r="C10" s="74">
        <f t="shared" si="0"/>
        <v>0</v>
      </c>
      <c r="D10" s="54">
        <v>12</v>
      </c>
      <c r="E10" s="63">
        <v>19</v>
      </c>
      <c r="F10" s="109"/>
    </row>
    <row r="11" spans="1:6" s="28" customFormat="1" ht="15" customHeight="1">
      <c r="A11" s="58" t="s">
        <v>5</v>
      </c>
      <c r="B11" s="60" t="s">
        <v>535</v>
      </c>
      <c r="C11" s="74">
        <f t="shared" si="0"/>
        <v>0</v>
      </c>
      <c r="D11" s="54">
        <v>10</v>
      </c>
      <c r="E11" s="63">
        <v>14</v>
      </c>
      <c r="F11" s="109"/>
    </row>
    <row r="12" spans="1:6" s="27" customFormat="1" ht="15" customHeight="1">
      <c r="A12" s="58" t="s">
        <v>6</v>
      </c>
      <c r="B12" s="60" t="s">
        <v>535</v>
      </c>
      <c r="C12" s="74">
        <f t="shared" si="0"/>
        <v>0</v>
      </c>
      <c r="D12" s="54">
        <v>14</v>
      </c>
      <c r="E12" s="63">
        <v>19</v>
      </c>
      <c r="F12" s="109"/>
    </row>
    <row r="13" spans="1:6" s="26" customFormat="1" ht="15" customHeight="1">
      <c r="A13" s="58" t="s">
        <v>7</v>
      </c>
      <c r="B13" s="60" t="s">
        <v>534</v>
      </c>
      <c r="C13" s="74">
        <f t="shared" si="0"/>
        <v>2</v>
      </c>
      <c r="D13" s="54">
        <v>19</v>
      </c>
      <c r="E13" s="63">
        <v>18</v>
      </c>
      <c r="F13" s="109"/>
    </row>
    <row r="14" spans="1:6" s="28" customFormat="1" ht="15" customHeight="1">
      <c r="A14" s="58" t="s">
        <v>8</v>
      </c>
      <c r="B14" s="60" t="s">
        <v>535</v>
      </c>
      <c r="C14" s="74">
        <f t="shared" si="0"/>
        <v>0</v>
      </c>
      <c r="D14" s="54">
        <v>10</v>
      </c>
      <c r="E14" s="63">
        <v>20</v>
      </c>
      <c r="F14" s="109"/>
    </row>
    <row r="15" spans="1:22" s="28" customFormat="1" ht="15" customHeight="1">
      <c r="A15" s="58" t="s">
        <v>9</v>
      </c>
      <c r="B15" s="60" t="s">
        <v>534</v>
      </c>
      <c r="C15" s="74">
        <f t="shared" si="0"/>
        <v>2</v>
      </c>
      <c r="D15" s="54">
        <v>10</v>
      </c>
      <c r="E15" s="54" t="s">
        <v>387</v>
      </c>
      <c r="F15" s="109"/>
      <c r="G15" s="27"/>
      <c r="H15" s="27"/>
      <c r="I15" s="27"/>
      <c r="J15" s="27"/>
      <c r="K15" s="27"/>
      <c r="L15" s="27"/>
      <c r="M15" s="27"/>
      <c r="N15" s="27"/>
      <c r="O15" s="27"/>
      <c r="P15" s="27"/>
      <c r="Q15" s="27"/>
      <c r="R15" s="27"/>
      <c r="S15" s="27"/>
      <c r="T15" s="27"/>
      <c r="U15" s="27"/>
      <c r="V15" s="27"/>
    </row>
    <row r="16" spans="1:22" s="37" customFormat="1" ht="15" customHeight="1">
      <c r="A16" s="58" t="s">
        <v>10</v>
      </c>
      <c r="B16" s="60" t="s">
        <v>535</v>
      </c>
      <c r="C16" s="74">
        <f t="shared" si="0"/>
        <v>0</v>
      </c>
      <c r="D16" s="54" t="s">
        <v>377</v>
      </c>
      <c r="E16" s="54" t="s">
        <v>553</v>
      </c>
      <c r="F16" s="109"/>
      <c r="G16" s="26"/>
      <c r="H16" s="26"/>
      <c r="I16" s="26"/>
      <c r="J16" s="26"/>
      <c r="K16" s="26"/>
      <c r="L16" s="26"/>
      <c r="M16" s="26"/>
      <c r="N16" s="26"/>
      <c r="O16" s="26"/>
      <c r="P16" s="26"/>
      <c r="Q16" s="26"/>
      <c r="R16" s="26"/>
      <c r="S16" s="26"/>
      <c r="T16" s="26"/>
      <c r="U16" s="26"/>
      <c r="V16" s="26"/>
    </row>
    <row r="17" spans="1:22" s="26" customFormat="1" ht="15" customHeight="1">
      <c r="A17" s="58" t="s">
        <v>11</v>
      </c>
      <c r="B17" s="60" t="s">
        <v>535</v>
      </c>
      <c r="C17" s="74">
        <f t="shared" si="0"/>
        <v>0</v>
      </c>
      <c r="D17" s="54">
        <v>9</v>
      </c>
      <c r="E17" s="54" t="s">
        <v>388</v>
      </c>
      <c r="F17" s="109"/>
      <c r="G17" s="27"/>
      <c r="H17" s="27"/>
      <c r="I17" s="27"/>
      <c r="J17" s="27"/>
      <c r="K17" s="27"/>
      <c r="L17" s="27"/>
      <c r="M17" s="27"/>
      <c r="N17" s="27"/>
      <c r="O17" s="27"/>
      <c r="P17" s="27"/>
      <c r="Q17" s="27"/>
      <c r="R17" s="27"/>
      <c r="S17" s="27"/>
      <c r="T17" s="27"/>
      <c r="U17" s="27"/>
      <c r="V17" s="27"/>
    </row>
    <row r="18" spans="1:6" s="97" customFormat="1" ht="15" customHeight="1">
      <c r="A18" s="58" t="s">
        <v>12</v>
      </c>
      <c r="B18" s="60" t="s">
        <v>534</v>
      </c>
      <c r="C18" s="74">
        <f t="shared" si="0"/>
        <v>2</v>
      </c>
      <c r="D18" s="63">
        <v>7</v>
      </c>
      <c r="E18" s="54"/>
      <c r="F18" s="109"/>
    </row>
    <row r="19" spans="1:22" s="26" customFormat="1" ht="15" customHeight="1">
      <c r="A19" s="58" t="s">
        <v>13</v>
      </c>
      <c r="B19" s="60" t="s">
        <v>534</v>
      </c>
      <c r="C19" s="74">
        <f t="shared" si="0"/>
        <v>2</v>
      </c>
      <c r="D19" s="54" t="s">
        <v>378</v>
      </c>
      <c r="E19" s="54"/>
      <c r="F19" s="109"/>
      <c r="G19" s="27"/>
      <c r="H19" s="27"/>
      <c r="I19" s="27"/>
      <c r="J19" s="27"/>
      <c r="K19" s="27"/>
      <c r="L19" s="27"/>
      <c r="M19" s="27"/>
      <c r="N19" s="27"/>
      <c r="O19" s="27"/>
      <c r="P19" s="27"/>
      <c r="Q19" s="27"/>
      <c r="R19" s="27"/>
      <c r="S19" s="27"/>
      <c r="T19" s="27"/>
      <c r="U19" s="27"/>
      <c r="V19" s="27"/>
    </row>
    <row r="20" spans="1:6" s="28" customFormat="1" ht="15" customHeight="1">
      <c r="A20" s="58" t="s">
        <v>14</v>
      </c>
      <c r="B20" s="60" t="s">
        <v>535</v>
      </c>
      <c r="C20" s="74">
        <f t="shared" si="0"/>
        <v>0</v>
      </c>
      <c r="D20" s="54">
        <v>14</v>
      </c>
      <c r="E20" s="63">
        <v>11</v>
      </c>
      <c r="F20" s="109"/>
    </row>
    <row r="21" spans="1:6" s="28" customFormat="1" ht="15" customHeight="1">
      <c r="A21" s="58" t="s">
        <v>15</v>
      </c>
      <c r="B21" s="60" t="s">
        <v>534</v>
      </c>
      <c r="C21" s="74">
        <f t="shared" si="0"/>
        <v>2</v>
      </c>
      <c r="D21" s="54" t="s">
        <v>416</v>
      </c>
      <c r="E21" s="54"/>
      <c r="F21" s="109"/>
    </row>
    <row r="22" spans="1:6" s="26" customFormat="1" ht="15" customHeight="1">
      <c r="A22" s="58" t="s">
        <v>16</v>
      </c>
      <c r="B22" s="60" t="s">
        <v>534</v>
      </c>
      <c r="C22" s="74">
        <f t="shared" si="0"/>
        <v>2</v>
      </c>
      <c r="D22" s="54">
        <v>18</v>
      </c>
      <c r="E22" s="54"/>
      <c r="F22" s="109"/>
    </row>
    <row r="23" spans="1:6" s="25" customFormat="1" ht="15" customHeight="1">
      <c r="A23" s="58" t="s">
        <v>17</v>
      </c>
      <c r="B23" s="60" t="s">
        <v>534</v>
      </c>
      <c r="C23" s="74">
        <f t="shared" si="0"/>
        <v>2</v>
      </c>
      <c r="D23" s="54" t="s">
        <v>386</v>
      </c>
      <c r="E23" s="54" t="s">
        <v>390</v>
      </c>
      <c r="F23" s="109"/>
    </row>
    <row r="24" spans="1:6" s="27" customFormat="1" ht="15" customHeight="1">
      <c r="A24" s="58" t="s">
        <v>18</v>
      </c>
      <c r="B24" s="60" t="s">
        <v>534</v>
      </c>
      <c r="C24" s="74">
        <f t="shared" si="0"/>
        <v>2</v>
      </c>
      <c r="D24" s="54">
        <v>8</v>
      </c>
      <c r="E24" s="54" t="s">
        <v>389</v>
      </c>
      <c r="F24" s="109"/>
    </row>
    <row r="25" spans="1:6" s="25" customFormat="1" ht="15" customHeight="1">
      <c r="A25" s="138" t="s">
        <v>19</v>
      </c>
      <c r="B25" s="153"/>
      <c r="C25" s="154"/>
      <c r="D25" s="159"/>
      <c r="E25" s="160"/>
      <c r="F25" s="138"/>
    </row>
    <row r="26" spans="1:6" s="26" customFormat="1" ht="15" customHeight="1">
      <c r="A26" s="58" t="s">
        <v>20</v>
      </c>
      <c r="B26" s="60" t="s">
        <v>535</v>
      </c>
      <c r="C26" s="74">
        <f t="shared" si="0"/>
        <v>0</v>
      </c>
      <c r="D26" s="54">
        <v>9</v>
      </c>
      <c r="E26" s="63">
        <v>12</v>
      </c>
      <c r="F26" s="109"/>
    </row>
    <row r="27" spans="1:6" s="27" customFormat="1" ht="15" customHeight="1">
      <c r="A27" s="58" t="s">
        <v>21</v>
      </c>
      <c r="B27" s="60" t="s">
        <v>535</v>
      </c>
      <c r="C27" s="74">
        <f t="shared" si="0"/>
        <v>0</v>
      </c>
      <c r="D27" s="54" t="s">
        <v>464</v>
      </c>
      <c r="E27" s="63">
        <v>18</v>
      </c>
      <c r="F27" s="109"/>
    </row>
    <row r="28" spans="1:6" s="27" customFormat="1" ht="15" customHeight="1">
      <c r="A28" s="58" t="s">
        <v>22</v>
      </c>
      <c r="B28" s="60" t="s">
        <v>535</v>
      </c>
      <c r="C28" s="74">
        <f t="shared" si="0"/>
        <v>0</v>
      </c>
      <c r="D28" s="54">
        <v>11</v>
      </c>
      <c r="E28" s="63">
        <v>19</v>
      </c>
      <c r="F28" s="109"/>
    </row>
    <row r="29" spans="1:6" s="26" customFormat="1" ht="15" customHeight="1">
      <c r="A29" s="58" t="s">
        <v>551</v>
      </c>
      <c r="B29" s="60" t="s">
        <v>534</v>
      </c>
      <c r="C29" s="74">
        <f t="shared" si="0"/>
        <v>2</v>
      </c>
      <c r="D29" s="54"/>
      <c r="E29" s="63">
        <v>10</v>
      </c>
      <c r="F29" s="109"/>
    </row>
    <row r="30" spans="1:6" s="27" customFormat="1" ht="15" customHeight="1">
      <c r="A30" s="58" t="s">
        <v>24</v>
      </c>
      <c r="B30" s="60" t="s">
        <v>535</v>
      </c>
      <c r="C30" s="74">
        <f t="shared" si="0"/>
        <v>0</v>
      </c>
      <c r="D30" s="54" t="s">
        <v>380</v>
      </c>
      <c r="E30" s="54" t="s">
        <v>392</v>
      </c>
      <c r="F30" s="109" t="s">
        <v>497</v>
      </c>
    </row>
    <row r="31" spans="1:6" s="26" customFormat="1" ht="15" customHeight="1">
      <c r="A31" s="58" t="s">
        <v>25</v>
      </c>
      <c r="B31" s="60" t="s">
        <v>534</v>
      </c>
      <c r="C31" s="74">
        <f t="shared" si="0"/>
        <v>2</v>
      </c>
      <c r="D31" s="54">
        <v>7</v>
      </c>
      <c r="E31" s="63">
        <v>13</v>
      </c>
      <c r="F31" s="109"/>
    </row>
    <row r="32" spans="1:6" s="27" customFormat="1" ht="15" customHeight="1">
      <c r="A32" s="58" t="s">
        <v>26</v>
      </c>
      <c r="B32" s="60" t="s">
        <v>535</v>
      </c>
      <c r="C32" s="74">
        <f t="shared" si="0"/>
        <v>0</v>
      </c>
      <c r="D32" s="54">
        <v>11</v>
      </c>
      <c r="E32" s="63">
        <v>13</v>
      </c>
      <c r="F32" s="109"/>
    </row>
    <row r="33" spans="1:6" s="27" customFormat="1" ht="15" customHeight="1">
      <c r="A33" s="58" t="s">
        <v>27</v>
      </c>
      <c r="B33" s="60" t="s">
        <v>535</v>
      </c>
      <c r="C33" s="74">
        <f t="shared" si="0"/>
        <v>0</v>
      </c>
      <c r="D33" s="54">
        <v>17</v>
      </c>
      <c r="E33" s="63">
        <v>14</v>
      </c>
      <c r="F33" s="109"/>
    </row>
    <row r="34" spans="1:6" s="27" customFormat="1" ht="15" customHeight="1">
      <c r="A34" s="58" t="s">
        <v>28</v>
      </c>
      <c r="B34" s="60" t="s">
        <v>534</v>
      </c>
      <c r="C34" s="74">
        <f t="shared" si="0"/>
        <v>2</v>
      </c>
      <c r="D34" s="54">
        <v>8</v>
      </c>
      <c r="E34" s="54"/>
      <c r="F34" s="109"/>
    </row>
    <row r="35" spans="1:6" s="27" customFormat="1" ht="15" customHeight="1">
      <c r="A35" s="58" t="s">
        <v>29</v>
      </c>
      <c r="B35" s="60" t="s">
        <v>534</v>
      </c>
      <c r="C35" s="74">
        <f t="shared" si="0"/>
        <v>2</v>
      </c>
      <c r="D35" s="54" t="s">
        <v>381</v>
      </c>
      <c r="E35" s="54"/>
      <c r="F35" s="109"/>
    </row>
    <row r="36" spans="1:6" s="27" customFormat="1" ht="15" customHeight="1">
      <c r="A36" s="58" t="s">
        <v>30</v>
      </c>
      <c r="B36" s="60" t="s">
        <v>534</v>
      </c>
      <c r="C36" s="74">
        <f t="shared" si="0"/>
        <v>2</v>
      </c>
      <c r="D36" s="54">
        <v>16</v>
      </c>
      <c r="E36" s="54"/>
      <c r="F36" s="109"/>
    </row>
    <row r="37" spans="1:6" s="25" customFormat="1" ht="15" customHeight="1">
      <c r="A37" s="138" t="s">
        <v>31</v>
      </c>
      <c r="B37" s="153"/>
      <c r="C37" s="154"/>
      <c r="D37" s="159"/>
      <c r="E37" s="160"/>
      <c r="F37" s="138"/>
    </row>
    <row r="38" spans="1:6" s="28" customFormat="1" ht="15" customHeight="1">
      <c r="A38" s="58" t="s">
        <v>32</v>
      </c>
      <c r="B38" s="60" t="s">
        <v>534</v>
      </c>
      <c r="C38" s="74">
        <f t="shared" si="0"/>
        <v>2</v>
      </c>
      <c r="D38" s="54">
        <v>9</v>
      </c>
      <c r="E38" s="54" t="s">
        <v>393</v>
      </c>
      <c r="F38" s="109"/>
    </row>
    <row r="39" spans="1:6" s="28" customFormat="1" ht="15" customHeight="1">
      <c r="A39" s="58" t="s">
        <v>33</v>
      </c>
      <c r="B39" s="60" t="s">
        <v>535</v>
      </c>
      <c r="C39" s="74">
        <f t="shared" si="0"/>
        <v>0</v>
      </c>
      <c r="D39" s="54" t="s">
        <v>394</v>
      </c>
      <c r="E39" s="54" t="s">
        <v>395</v>
      </c>
      <c r="F39" s="109"/>
    </row>
    <row r="40" spans="1:6" s="28" customFormat="1" ht="15" customHeight="1">
      <c r="A40" s="58" t="s">
        <v>99</v>
      </c>
      <c r="B40" s="60" t="s">
        <v>534</v>
      </c>
      <c r="C40" s="74">
        <f t="shared" si="0"/>
        <v>2</v>
      </c>
      <c r="D40" s="54">
        <v>12</v>
      </c>
      <c r="E40" s="54" t="s">
        <v>396</v>
      </c>
      <c r="F40" s="109"/>
    </row>
    <row r="41" spans="1:6" s="27" customFormat="1" ht="15" customHeight="1">
      <c r="A41" s="58" t="s">
        <v>34</v>
      </c>
      <c r="B41" s="60" t="s">
        <v>534</v>
      </c>
      <c r="C41" s="74">
        <f t="shared" si="0"/>
        <v>2</v>
      </c>
      <c r="D41" s="54" t="s">
        <v>486</v>
      </c>
      <c r="E41" s="63">
        <v>19</v>
      </c>
      <c r="F41" s="109"/>
    </row>
    <row r="42" spans="1:6" s="26" customFormat="1" ht="15" customHeight="1">
      <c r="A42" s="58" t="s">
        <v>35</v>
      </c>
      <c r="B42" s="60" t="s">
        <v>534</v>
      </c>
      <c r="C42" s="74">
        <f t="shared" si="0"/>
        <v>2</v>
      </c>
      <c r="D42" s="54" t="s">
        <v>487</v>
      </c>
      <c r="E42" s="54"/>
      <c r="F42" s="109"/>
    </row>
    <row r="43" spans="1:6" s="28" customFormat="1" ht="15" customHeight="1">
      <c r="A43" s="58" t="s">
        <v>36</v>
      </c>
      <c r="B43" s="60" t="s">
        <v>534</v>
      </c>
      <c r="C43" s="74">
        <f t="shared" si="0"/>
        <v>2</v>
      </c>
      <c r="D43" s="54">
        <v>36</v>
      </c>
      <c r="E43" s="54"/>
      <c r="F43" s="109"/>
    </row>
    <row r="44" spans="1:6" s="28" customFormat="1" ht="15" customHeight="1">
      <c r="A44" s="58" t="s">
        <v>37</v>
      </c>
      <c r="B44" s="60" t="s">
        <v>534</v>
      </c>
      <c r="C44" s="74">
        <f t="shared" si="0"/>
        <v>2</v>
      </c>
      <c r="D44" s="54">
        <v>8</v>
      </c>
      <c r="E44" s="54"/>
      <c r="F44" s="109"/>
    </row>
    <row r="45" spans="1:6" s="28" customFormat="1" ht="15" customHeight="1">
      <c r="A45" s="58" t="s">
        <v>100</v>
      </c>
      <c r="B45" s="60" t="s">
        <v>534</v>
      </c>
      <c r="C45" s="74">
        <f t="shared" si="0"/>
        <v>2</v>
      </c>
      <c r="D45" s="54" t="s">
        <v>488</v>
      </c>
      <c r="E45" s="54" t="s">
        <v>397</v>
      </c>
      <c r="F45" s="109"/>
    </row>
    <row r="46" spans="1:6" s="25" customFormat="1" ht="15" customHeight="1">
      <c r="A46" s="138" t="s">
        <v>38</v>
      </c>
      <c r="B46" s="153"/>
      <c r="C46" s="154"/>
      <c r="D46" s="159"/>
      <c r="E46" s="160"/>
      <c r="F46" s="138"/>
    </row>
    <row r="47" spans="1:6" s="28" customFormat="1" ht="15" customHeight="1">
      <c r="A47" s="58" t="s">
        <v>39</v>
      </c>
      <c r="B47" s="60" t="s">
        <v>535</v>
      </c>
      <c r="C47" s="74">
        <f t="shared" si="0"/>
        <v>0</v>
      </c>
      <c r="D47" s="54">
        <v>10</v>
      </c>
      <c r="E47" s="63">
        <v>20</v>
      </c>
      <c r="F47" s="109"/>
    </row>
    <row r="48" spans="1:6" s="28" customFormat="1" ht="15" customHeight="1">
      <c r="A48" s="58" t="s">
        <v>40</v>
      </c>
      <c r="B48" s="60" t="s">
        <v>535</v>
      </c>
      <c r="C48" s="74">
        <f t="shared" si="0"/>
        <v>0</v>
      </c>
      <c r="D48" s="54">
        <v>14</v>
      </c>
      <c r="E48" s="63">
        <v>5</v>
      </c>
      <c r="F48" s="109"/>
    </row>
    <row r="49" spans="1:6" s="27" customFormat="1" ht="15" customHeight="1">
      <c r="A49" s="58" t="s">
        <v>41</v>
      </c>
      <c r="B49" s="60" t="s">
        <v>535</v>
      </c>
      <c r="C49" s="74">
        <f t="shared" si="0"/>
        <v>0</v>
      </c>
      <c r="D49" s="54">
        <v>11</v>
      </c>
      <c r="E49" s="63">
        <v>13</v>
      </c>
      <c r="F49" s="109"/>
    </row>
    <row r="50" spans="1:6" s="27" customFormat="1" ht="15" customHeight="1">
      <c r="A50" s="58" t="s">
        <v>42</v>
      </c>
      <c r="B50" s="60" t="s">
        <v>535</v>
      </c>
      <c r="C50" s="74">
        <f t="shared" si="0"/>
        <v>0</v>
      </c>
      <c r="D50" s="54">
        <v>13</v>
      </c>
      <c r="E50" s="54" t="s">
        <v>398</v>
      </c>
      <c r="F50" s="109"/>
    </row>
    <row r="51" spans="1:6" s="28" customFormat="1" ht="15" customHeight="1">
      <c r="A51" s="58" t="s">
        <v>92</v>
      </c>
      <c r="B51" s="60" t="s">
        <v>535</v>
      </c>
      <c r="C51" s="74">
        <f t="shared" si="0"/>
        <v>0</v>
      </c>
      <c r="D51" s="54">
        <v>8</v>
      </c>
      <c r="E51" s="54" t="s">
        <v>399</v>
      </c>
      <c r="F51" s="109"/>
    </row>
    <row r="52" spans="1:6" s="27" customFormat="1" ht="15" customHeight="1">
      <c r="A52" s="58" t="s">
        <v>43</v>
      </c>
      <c r="B52" s="60" t="s">
        <v>534</v>
      </c>
      <c r="C52" s="74">
        <f t="shared" si="0"/>
        <v>2</v>
      </c>
      <c r="D52" s="54" t="s">
        <v>382</v>
      </c>
      <c r="E52" s="54" t="s">
        <v>400</v>
      </c>
      <c r="F52" s="109"/>
    </row>
    <row r="53" spans="1:6" s="27" customFormat="1" ht="15" customHeight="1">
      <c r="A53" s="58" t="s">
        <v>44</v>
      </c>
      <c r="B53" s="60" t="s">
        <v>535</v>
      </c>
      <c r="C53" s="74">
        <f t="shared" si="0"/>
        <v>0</v>
      </c>
      <c r="D53" s="54">
        <v>8</v>
      </c>
      <c r="E53" s="54" t="s">
        <v>401</v>
      </c>
      <c r="F53" s="109"/>
    </row>
    <row r="54" spans="1:6" s="25" customFormat="1" ht="15" customHeight="1">
      <c r="A54" s="138" t="s">
        <v>45</v>
      </c>
      <c r="B54" s="153"/>
      <c r="C54" s="154"/>
      <c r="D54" s="159"/>
      <c r="E54" s="160"/>
      <c r="F54" s="138"/>
    </row>
    <row r="55" spans="1:16" s="36" customFormat="1" ht="15" customHeight="1">
      <c r="A55" s="58" t="s">
        <v>46</v>
      </c>
      <c r="B55" s="60" t="s">
        <v>534</v>
      </c>
      <c r="C55" s="74">
        <f t="shared" si="0"/>
        <v>2</v>
      </c>
      <c r="D55" s="63">
        <v>18</v>
      </c>
      <c r="E55" s="54" t="s">
        <v>524</v>
      </c>
      <c r="F55" s="109"/>
      <c r="G55" s="27"/>
      <c r="H55" s="27"/>
      <c r="I55" s="27"/>
      <c r="J55" s="27"/>
      <c r="K55" s="27"/>
      <c r="L55" s="26"/>
      <c r="M55" s="27"/>
      <c r="N55" s="27"/>
      <c r="O55" s="27"/>
      <c r="P55" s="27"/>
    </row>
    <row r="56" spans="1:16" s="36" customFormat="1" ht="15" customHeight="1">
      <c r="A56" s="58" t="s">
        <v>47</v>
      </c>
      <c r="B56" s="60" t="s">
        <v>535</v>
      </c>
      <c r="C56" s="74">
        <f t="shared" si="0"/>
        <v>0</v>
      </c>
      <c r="D56" s="54">
        <v>13</v>
      </c>
      <c r="E56" s="63">
        <v>17</v>
      </c>
      <c r="F56" s="109"/>
      <c r="G56" s="27"/>
      <c r="H56" s="27"/>
      <c r="I56" s="27"/>
      <c r="J56" s="27"/>
      <c r="K56" s="27"/>
      <c r="L56" s="26"/>
      <c r="M56" s="27"/>
      <c r="N56" s="27"/>
      <c r="O56" s="27"/>
      <c r="P56" s="27"/>
    </row>
    <row r="57" spans="1:16" s="36" customFormat="1" ht="15" customHeight="1">
      <c r="A57" s="58" t="s">
        <v>48</v>
      </c>
      <c r="B57" s="60" t="s">
        <v>535</v>
      </c>
      <c r="C57" s="74">
        <f t="shared" si="0"/>
        <v>0</v>
      </c>
      <c r="D57" s="54">
        <v>9</v>
      </c>
      <c r="E57" s="63">
        <v>10</v>
      </c>
      <c r="F57" s="109"/>
      <c r="G57" s="27"/>
      <c r="H57" s="27"/>
      <c r="I57" s="27"/>
      <c r="J57" s="27"/>
      <c r="K57" s="27"/>
      <c r="L57" s="26"/>
      <c r="M57" s="27"/>
      <c r="N57" s="27"/>
      <c r="O57" s="27"/>
      <c r="P57" s="27"/>
    </row>
    <row r="58" spans="1:16" s="36" customFormat="1" ht="15" customHeight="1">
      <c r="A58" s="58" t="s">
        <v>49</v>
      </c>
      <c r="B58" s="60" t="s">
        <v>535</v>
      </c>
      <c r="C58" s="74">
        <f t="shared" si="0"/>
        <v>0</v>
      </c>
      <c r="D58" s="54" t="s">
        <v>380</v>
      </c>
      <c r="E58" s="54" t="s">
        <v>402</v>
      </c>
      <c r="F58" s="109"/>
      <c r="G58" s="27"/>
      <c r="H58" s="27"/>
      <c r="I58" s="27"/>
      <c r="J58" s="27"/>
      <c r="K58" s="27"/>
      <c r="L58" s="26"/>
      <c r="M58" s="27"/>
      <c r="N58" s="27"/>
      <c r="O58" s="27"/>
      <c r="P58" s="27"/>
    </row>
    <row r="59" spans="1:16" s="37" customFormat="1" ht="15" customHeight="1">
      <c r="A59" s="58" t="s">
        <v>50</v>
      </c>
      <c r="B59" s="60" t="s">
        <v>535</v>
      </c>
      <c r="C59" s="74">
        <f t="shared" si="0"/>
        <v>0</v>
      </c>
      <c r="D59" s="54" t="s">
        <v>383</v>
      </c>
      <c r="E59" s="54" t="s">
        <v>391</v>
      </c>
      <c r="F59" s="109"/>
      <c r="G59" s="27"/>
      <c r="H59" s="27"/>
      <c r="I59" s="27"/>
      <c r="J59" s="27"/>
      <c r="K59" s="27"/>
      <c r="L59" s="26"/>
      <c r="M59" s="27"/>
      <c r="N59" s="27"/>
      <c r="O59" s="27"/>
      <c r="P59" s="27"/>
    </row>
    <row r="60" spans="1:16" s="36" customFormat="1" ht="15" customHeight="1">
      <c r="A60" s="58" t="s">
        <v>51</v>
      </c>
      <c r="B60" s="60" t="s">
        <v>535</v>
      </c>
      <c r="C60" s="74">
        <f t="shared" si="0"/>
        <v>0</v>
      </c>
      <c r="D60" s="54">
        <v>11</v>
      </c>
      <c r="E60" s="63">
        <v>16</v>
      </c>
      <c r="F60" s="109"/>
      <c r="G60" s="27"/>
      <c r="H60" s="27"/>
      <c r="I60" s="27"/>
      <c r="J60" s="27"/>
      <c r="K60" s="27"/>
      <c r="L60" s="26"/>
      <c r="M60" s="27"/>
      <c r="N60" s="27"/>
      <c r="O60" s="27"/>
      <c r="P60" s="27"/>
    </row>
    <row r="61" spans="1:16" s="36" customFormat="1" ht="15" customHeight="1">
      <c r="A61" s="58" t="s">
        <v>52</v>
      </c>
      <c r="B61" s="60" t="s">
        <v>534</v>
      </c>
      <c r="C61" s="74">
        <f t="shared" si="0"/>
        <v>2</v>
      </c>
      <c r="D61" s="54">
        <v>6</v>
      </c>
      <c r="E61" s="54" t="s">
        <v>495</v>
      </c>
      <c r="F61" s="109"/>
      <c r="G61" s="27"/>
      <c r="H61" s="27"/>
      <c r="I61" s="27"/>
      <c r="J61" s="27"/>
      <c r="K61" s="27"/>
      <c r="L61" s="26"/>
      <c r="M61" s="27"/>
      <c r="N61" s="27"/>
      <c r="O61" s="27"/>
      <c r="P61" s="27"/>
    </row>
    <row r="62" spans="1:16" s="36" customFormat="1" ht="15" customHeight="1">
      <c r="A62" s="58" t="s">
        <v>53</v>
      </c>
      <c r="B62" s="60" t="s">
        <v>535</v>
      </c>
      <c r="C62" s="74">
        <f t="shared" si="0"/>
        <v>0</v>
      </c>
      <c r="D62" s="54" t="s">
        <v>384</v>
      </c>
      <c r="E62" s="54" t="s">
        <v>403</v>
      </c>
      <c r="F62" s="109"/>
      <c r="G62" s="27"/>
      <c r="H62" s="27"/>
      <c r="I62" s="27"/>
      <c r="J62" s="27"/>
      <c r="K62" s="27"/>
      <c r="L62" s="26"/>
      <c r="M62" s="27"/>
      <c r="N62" s="27"/>
      <c r="O62" s="27"/>
      <c r="P62" s="27"/>
    </row>
    <row r="63" spans="1:16" s="36" customFormat="1" ht="15" customHeight="1">
      <c r="A63" s="58" t="s">
        <v>54</v>
      </c>
      <c r="B63" s="60" t="s">
        <v>534</v>
      </c>
      <c r="C63" s="74">
        <f t="shared" si="0"/>
        <v>2</v>
      </c>
      <c r="D63" s="54" t="s">
        <v>385</v>
      </c>
      <c r="E63" s="54"/>
      <c r="F63" s="109"/>
      <c r="G63" s="27"/>
      <c r="H63" s="27"/>
      <c r="I63" s="27"/>
      <c r="J63" s="27"/>
      <c r="K63" s="27"/>
      <c r="L63" s="26"/>
      <c r="M63" s="27"/>
      <c r="N63" s="27"/>
      <c r="O63" s="27"/>
      <c r="P63" s="27"/>
    </row>
    <row r="64" spans="1:16" s="36" customFormat="1" ht="15" customHeight="1">
      <c r="A64" s="58" t="s">
        <v>552</v>
      </c>
      <c r="B64" s="60" t="s">
        <v>534</v>
      </c>
      <c r="C64" s="74">
        <f t="shared" si="0"/>
        <v>2</v>
      </c>
      <c r="D64" s="63">
        <v>12</v>
      </c>
      <c r="E64" s="63">
        <v>10</v>
      </c>
      <c r="F64" s="167"/>
      <c r="G64" s="27"/>
      <c r="H64" s="27"/>
      <c r="I64" s="27"/>
      <c r="J64" s="27"/>
      <c r="K64" s="27"/>
      <c r="L64" s="26"/>
      <c r="M64" s="27"/>
      <c r="N64" s="27"/>
      <c r="O64" s="27"/>
      <c r="P64" s="27"/>
    </row>
    <row r="65" spans="1:16" s="37" customFormat="1" ht="15" customHeight="1">
      <c r="A65" s="58" t="s">
        <v>56</v>
      </c>
      <c r="B65" s="60" t="s">
        <v>535</v>
      </c>
      <c r="C65" s="74">
        <f t="shared" si="0"/>
        <v>0</v>
      </c>
      <c r="D65" s="54">
        <v>10</v>
      </c>
      <c r="E65" s="63">
        <v>14</v>
      </c>
      <c r="F65" s="109"/>
      <c r="G65" s="27"/>
      <c r="H65" s="27"/>
      <c r="I65" s="27"/>
      <c r="J65" s="27"/>
      <c r="K65" s="27"/>
      <c r="L65" s="26"/>
      <c r="M65" s="27"/>
      <c r="N65" s="27"/>
      <c r="O65" s="27"/>
      <c r="P65" s="27"/>
    </row>
    <row r="66" spans="1:16" s="36" customFormat="1" ht="15" customHeight="1">
      <c r="A66" s="58" t="s">
        <v>57</v>
      </c>
      <c r="B66" s="60" t="s">
        <v>535</v>
      </c>
      <c r="C66" s="74">
        <f t="shared" si="0"/>
        <v>0</v>
      </c>
      <c r="D66" s="54" t="s">
        <v>417</v>
      </c>
      <c r="E66" s="54" t="s">
        <v>404</v>
      </c>
      <c r="F66" s="109"/>
      <c r="G66" s="27"/>
      <c r="H66" s="27"/>
      <c r="I66" s="27"/>
      <c r="J66" s="27"/>
      <c r="K66" s="27"/>
      <c r="L66" s="26"/>
      <c r="M66" s="27"/>
      <c r="N66" s="27"/>
      <c r="O66" s="27"/>
      <c r="P66" s="27"/>
    </row>
    <row r="67" spans="1:16" s="36" customFormat="1" ht="15" customHeight="1">
      <c r="A67" s="58" t="s">
        <v>58</v>
      </c>
      <c r="B67" s="60" t="s">
        <v>534</v>
      </c>
      <c r="C67" s="74">
        <f t="shared" si="0"/>
        <v>2</v>
      </c>
      <c r="D67" s="54">
        <v>7</v>
      </c>
      <c r="E67" s="63">
        <v>9</v>
      </c>
      <c r="F67" s="109"/>
      <c r="G67" s="27"/>
      <c r="H67" s="27"/>
      <c r="I67" s="27"/>
      <c r="J67" s="27"/>
      <c r="K67" s="27"/>
      <c r="L67" s="26"/>
      <c r="M67" s="27"/>
      <c r="N67" s="27"/>
      <c r="O67" s="27"/>
      <c r="P67" s="27"/>
    </row>
    <row r="68" spans="1:16" s="37" customFormat="1" ht="15" customHeight="1">
      <c r="A68" s="58" t="s">
        <v>59</v>
      </c>
      <c r="B68" s="60" t="s">
        <v>535</v>
      </c>
      <c r="C68" s="74">
        <f t="shared" si="0"/>
        <v>0</v>
      </c>
      <c r="D68" s="54">
        <v>10</v>
      </c>
      <c r="E68" s="63">
        <v>11</v>
      </c>
      <c r="F68" s="109"/>
      <c r="G68" s="27"/>
      <c r="H68" s="27"/>
      <c r="I68" s="27"/>
      <c r="J68" s="27"/>
      <c r="K68" s="27"/>
      <c r="L68" s="26"/>
      <c r="M68" s="27"/>
      <c r="N68" s="27"/>
      <c r="O68" s="27"/>
      <c r="P68" s="27"/>
    </row>
    <row r="69" spans="1:6" s="25" customFormat="1" ht="15" customHeight="1">
      <c r="A69" s="138" t="s">
        <v>60</v>
      </c>
      <c r="B69" s="153"/>
      <c r="C69" s="154"/>
      <c r="D69" s="159"/>
      <c r="E69" s="160"/>
      <c r="F69" s="138"/>
    </row>
    <row r="70" spans="1:16" s="36" customFormat="1" ht="15" customHeight="1">
      <c r="A70" s="58" t="s">
        <v>61</v>
      </c>
      <c r="B70" s="60" t="s">
        <v>535</v>
      </c>
      <c r="C70" s="74">
        <f t="shared" si="0"/>
        <v>0</v>
      </c>
      <c r="D70" s="63">
        <v>7</v>
      </c>
      <c r="E70" s="63">
        <v>16</v>
      </c>
      <c r="F70" s="109" t="s">
        <v>497</v>
      </c>
      <c r="G70" s="27"/>
      <c r="H70" s="27"/>
      <c r="I70" s="27"/>
      <c r="J70" s="27"/>
      <c r="K70" s="27"/>
      <c r="L70" s="26"/>
      <c r="M70" s="27"/>
      <c r="N70" s="27"/>
      <c r="O70" s="27"/>
      <c r="P70" s="27"/>
    </row>
    <row r="71" spans="1:16" s="37" customFormat="1" ht="15" customHeight="1">
      <c r="A71" s="58" t="s">
        <v>62</v>
      </c>
      <c r="B71" s="60" t="s">
        <v>534</v>
      </c>
      <c r="C71" s="74">
        <f t="shared" si="0"/>
        <v>2</v>
      </c>
      <c r="D71" s="115" t="s">
        <v>405</v>
      </c>
      <c r="E71" s="54"/>
      <c r="F71" s="109"/>
      <c r="G71" s="27"/>
      <c r="H71" s="27"/>
      <c r="I71" s="27"/>
      <c r="J71" s="27"/>
      <c r="K71" s="27"/>
      <c r="L71" s="26"/>
      <c r="M71" s="27"/>
      <c r="N71" s="27"/>
      <c r="O71" s="27"/>
      <c r="P71" s="27"/>
    </row>
    <row r="72" spans="1:16" s="37" customFormat="1" ht="15" customHeight="1">
      <c r="A72" s="58" t="s">
        <v>63</v>
      </c>
      <c r="B72" s="60" t="s">
        <v>534</v>
      </c>
      <c r="C72" s="74">
        <f aca="true" t="shared" si="1" ref="C72:C98">IF(B72="Да, содержатся",2,0)</f>
        <v>2</v>
      </c>
      <c r="D72" s="63">
        <v>7</v>
      </c>
      <c r="E72" s="54" t="s">
        <v>406</v>
      </c>
      <c r="F72" s="134"/>
      <c r="G72" s="27"/>
      <c r="H72" s="27"/>
      <c r="I72" s="27"/>
      <c r="J72" s="27"/>
      <c r="K72" s="27"/>
      <c r="L72" s="26"/>
      <c r="M72" s="27"/>
      <c r="N72" s="27"/>
      <c r="O72" s="27"/>
      <c r="P72" s="27"/>
    </row>
    <row r="73" spans="1:16" s="36" customFormat="1" ht="15" customHeight="1">
      <c r="A73" s="58" t="s">
        <v>64</v>
      </c>
      <c r="B73" s="60" t="s">
        <v>535</v>
      </c>
      <c r="C73" s="74">
        <f t="shared" si="1"/>
        <v>0</v>
      </c>
      <c r="D73" s="63">
        <v>16</v>
      </c>
      <c r="E73" s="63">
        <v>24</v>
      </c>
      <c r="F73" s="109"/>
      <c r="G73" s="27"/>
      <c r="H73" s="27"/>
      <c r="I73" s="27"/>
      <c r="J73" s="27"/>
      <c r="K73" s="27"/>
      <c r="L73" s="26"/>
      <c r="M73" s="27"/>
      <c r="N73" s="27"/>
      <c r="O73" s="27"/>
      <c r="P73" s="27"/>
    </row>
    <row r="74" spans="1:16" s="36" customFormat="1" ht="15" customHeight="1">
      <c r="A74" s="58" t="s">
        <v>65</v>
      </c>
      <c r="B74" s="60" t="s">
        <v>534</v>
      </c>
      <c r="C74" s="74">
        <f t="shared" si="1"/>
        <v>2</v>
      </c>
      <c r="D74" s="63">
        <v>6</v>
      </c>
      <c r="E74" s="63"/>
      <c r="F74" s="125"/>
      <c r="G74" s="27"/>
      <c r="H74" s="27"/>
      <c r="I74" s="27"/>
      <c r="J74" s="27"/>
      <c r="K74" s="27"/>
      <c r="L74" s="26"/>
      <c r="M74" s="27"/>
      <c r="N74" s="27"/>
      <c r="O74" s="27"/>
      <c r="P74" s="27"/>
    </row>
    <row r="75" spans="1:16" s="36" customFormat="1" ht="15" customHeight="1">
      <c r="A75" s="58" t="s">
        <v>66</v>
      </c>
      <c r="B75" s="60" t="s">
        <v>534</v>
      </c>
      <c r="C75" s="74">
        <f t="shared" si="1"/>
        <v>2</v>
      </c>
      <c r="D75" s="63">
        <v>12</v>
      </c>
      <c r="E75" s="63" t="s">
        <v>501</v>
      </c>
      <c r="F75" s="109"/>
      <c r="G75" s="27"/>
      <c r="H75" s="27"/>
      <c r="I75" s="27"/>
      <c r="J75" s="27"/>
      <c r="K75" s="27"/>
      <c r="L75" s="26"/>
      <c r="M75" s="27"/>
      <c r="N75" s="27"/>
      <c r="O75" s="27"/>
      <c r="P75" s="27"/>
    </row>
    <row r="76" spans="1:6" s="25" customFormat="1" ht="15" customHeight="1">
      <c r="A76" s="138" t="s">
        <v>67</v>
      </c>
      <c r="B76" s="153"/>
      <c r="C76" s="154"/>
      <c r="D76" s="159"/>
      <c r="E76" s="160"/>
      <c r="F76" s="138"/>
    </row>
    <row r="77" spans="1:16" s="36" customFormat="1" ht="15" customHeight="1">
      <c r="A77" s="58" t="s">
        <v>68</v>
      </c>
      <c r="B77" s="60" t="s">
        <v>535</v>
      </c>
      <c r="C77" s="74">
        <f t="shared" si="1"/>
        <v>0</v>
      </c>
      <c r="D77" s="63">
        <v>7</v>
      </c>
      <c r="E77" s="63">
        <v>21</v>
      </c>
      <c r="F77" s="109" t="s">
        <v>497</v>
      </c>
      <c r="G77" s="27"/>
      <c r="H77" s="27"/>
      <c r="I77" s="27"/>
      <c r="J77" s="27"/>
      <c r="K77" s="27"/>
      <c r="L77" s="26"/>
      <c r="M77" s="27"/>
      <c r="N77" s="27"/>
      <c r="O77" s="27"/>
      <c r="P77" s="27"/>
    </row>
    <row r="78" spans="1:16" s="36" customFormat="1" ht="15" customHeight="1">
      <c r="A78" s="58" t="s">
        <v>70</v>
      </c>
      <c r="B78" s="60" t="s">
        <v>535</v>
      </c>
      <c r="C78" s="74">
        <f t="shared" si="1"/>
        <v>0</v>
      </c>
      <c r="D78" s="63">
        <v>8</v>
      </c>
      <c r="E78" s="63">
        <v>18</v>
      </c>
      <c r="F78" s="109"/>
      <c r="G78" s="27"/>
      <c r="H78" s="27"/>
      <c r="I78" s="27"/>
      <c r="J78" s="27"/>
      <c r="K78" s="27"/>
      <c r="L78" s="26"/>
      <c r="M78" s="27"/>
      <c r="N78" s="27"/>
      <c r="O78" s="27"/>
      <c r="P78" s="27"/>
    </row>
    <row r="79" spans="1:16" s="36" customFormat="1" ht="15" customHeight="1">
      <c r="A79" s="58" t="s">
        <v>71</v>
      </c>
      <c r="B79" s="60" t="s">
        <v>534</v>
      </c>
      <c r="C79" s="74">
        <f t="shared" si="1"/>
        <v>2</v>
      </c>
      <c r="D79" s="63">
        <v>10</v>
      </c>
      <c r="E79" s="54"/>
      <c r="F79" s="109"/>
      <c r="G79" s="27"/>
      <c r="H79" s="27"/>
      <c r="I79" s="27"/>
      <c r="J79" s="27"/>
      <c r="K79" s="27"/>
      <c r="L79" s="26"/>
      <c r="M79" s="27"/>
      <c r="N79" s="27"/>
      <c r="O79" s="27"/>
      <c r="P79" s="27"/>
    </row>
    <row r="80" spans="1:16" s="37" customFormat="1" ht="15" customHeight="1">
      <c r="A80" s="58" t="s">
        <v>72</v>
      </c>
      <c r="B80" s="60" t="s">
        <v>535</v>
      </c>
      <c r="C80" s="74">
        <f t="shared" si="1"/>
        <v>0</v>
      </c>
      <c r="D80" s="63">
        <v>7</v>
      </c>
      <c r="E80" s="63">
        <v>16</v>
      </c>
      <c r="F80" s="109"/>
      <c r="G80" s="27"/>
      <c r="H80" s="27"/>
      <c r="I80" s="27"/>
      <c r="J80" s="27"/>
      <c r="K80" s="27"/>
      <c r="L80" s="26"/>
      <c r="M80" s="27"/>
      <c r="N80" s="27"/>
      <c r="O80" s="27"/>
      <c r="P80" s="27"/>
    </row>
    <row r="81" spans="1:16" s="37" customFormat="1" ht="15" customHeight="1">
      <c r="A81" s="58" t="s">
        <v>74</v>
      </c>
      <c r="B81" s="60" t="s">
        <v>535</v>
      </c>
      <c r="C81" s="74">
        <f t="shared" si="1"/>
        <v>0</v>
      </c>
      <c r="D81" s="63">
        <v>15</v>
      </c>
      <c r="E81" s="54" t="s">
        <v>506</v>
      </c>
      <c r="F81" s="109"/>
      <c r="G81" s="27"/>
      <c r="H81" s="27"/>
      <c r="I81" s="27"/>
      <c r="J81" s="27"/>
      <c r="K81" s="27"/>
      <c r="L81" s="26"/>
      <c r="M81" s="27"/>
      <c r="N81" s="27"/>
      <c r="O81" s="27"/>
      <c r="P81" s="27"/>
    </row>
    <row r="82" spans="1:16" s="38" customFormat="1" ht="15" customHeight="1">
      <c r="A82" s="58" t="s">
        <v>75</v>
      </c>
      <c r="B82" s="60" t="s">
        <v>535</v>
      </c>
      <c r="C82" s="74">
        <f t="shared" si="1"/>
        <v>0</v>
      </c>
      <c r="D82" s="115" t="s">
        <v>407</v>
      </c>
      <c r="E82" s="54" t="s">
        <v>408</v>
      </c>
      <c r="F82" s="109"/>
      <c r="G82" s="27"/>
      <c r="H82" s="27"/>
      <c r="I82" s="27"/>
      <c r="J82" s="27"/>
      <c r="K82" s="27"/>
      <c r="L82" s="26"/>
      <c r="M82" s="27"/>
      <c r="N82" s="27"/>
      <c r="O82" s="27"/>
      <c r="P82" s="27"/>
    </row>
    <row r="83" spans="1:16" s="36" customFormat="1" ht="15" customHeight="1">
      <c r="A83" s="58" t="s">
        <v>76</v>
      </c>
      <c r="B83" s="60" t="s">
        <v>535</v>
      </c>
      <c r="C83" s="74">
        <f t="shared" si="1"/>
        <v>0</v>
      </c>
      <c r="D83" s="63">
        <v>9</v>
      </c>
      <c r="E83" s="54" t="s">
        <v>409</v>
      </c>
      <c r="F83" s="109"/>
      <c r="G83" s="27"/>
      <c r="H83" s="27"/>
      <c r="I83" s="27"/>
      <c r="J83" s="27"/>
      <c r="K83" s="27"/>
      <c r="L83" s="26"/>
      <c r="M83" s="27"/>
      <c r="N83" s="27"/>
      <c r="O83" s="27"/>
      <c r="P83" s="27"/>
    </row>
    <row r="84" spans="1:16" s="37" customFormat="1" ht="15" customHeight="1">
      <c r="A84" s="58" t="s">
        <v>77</v>
      </c>
      <c r="B84" s="60" t="s">
        <v>534</v>
      </c>
      <c r="C84" s="74">
        <f t="shared" si="1"/>
        <v>2</v>
      </c>
      <c r="D84" s="115" t="s">
        <v>410</v>
      </c>
      <c r="E84" s="54"/>
      <c r="F84" s="109"/>
      <c r="G84" s="27"/>
      <c r="H84" s="27"/>
      <c r="I84" s="27"/>
      <c r="J84" s="27"/>
      <c r="K84" s="27"/>
      <c r="L84" s="26"/>
      <c r="M84" s="27"/>
      <c r="N84" s="27"/>
      <c r="O84" s="27"/>
      <c r="P84" s="27"/>
    </row>
    <row r="85" spans="1:16" s="36" customFormat="1" ht="15" customHeight="1">
      <c r="A85" s="58" t="s">
        <v>78</v>
      </c>
      <c r="B85" s="60" t="s">
        <v>534</v>
      </c>
      <c r="C85" s="74">
        <f t="shared" si="1"/>
        <v>2</v>
      </c>
      <c r="D85" s="63">
        <v>9</v>
      </c>
      <c r="E85" s="54"/>
      <c r="F85" s="109"/>
      <c r="G85" s="27"/>
      <c r="H85" s="27"/>
      <c r="I85" s="27"/>
      <c r="J85" s="27"/>
      <c r="K85" s="27"/>
      <c r="L85" s="26"/>
      <c r="M85" s="27"/>
      <c r="N85" s="27"/>
      <c r="O85" s="27"/>
      <c r="P85" s="27"/>
    </row>
    <row r="86" spans="1:16" s="36" customFormat="1" ht="15" customHeight="1">
      <c r="A86" s="58" t="s">
        <v>79</v>
      </c>
      <c r="B86" s="60" t="s">
        <v>535</v>
      </c>
      <c r="C86" s="74">
        <f t="shared" si="1"/>
        <v>0</v>
      </c>
      <c r="D86" s="63" t="s">
        <v>507</v>
      </c>
      <c r="E86" s="63">
        <v>16</v>
      </c>
      <c r="F86" s="109"/>
      <c r="G86" s="27"/>
      <c r="H86" s="27"/>
      <c r="I86" s="27"/>
      <c r="J86" s="27"/>
      <c r="K86" s="27"/>
      <c r="L86" s="26"/>
      <c r="M86" s="27"/>
      <c r="N86" s="27"/>
      <c r="O86" s="27"/>
      <c r="P86" s="27"/>
    </row>
    <row r="87" spans="1:6" s="25" customFormat="1" ht="15" customHeight="1">
      <c r="A87" s="138" t="s">
        <v>80</v>
      </c>
      <c r="B87" s="153"/>
      <c r="C87" s="154"/>
      <c r="D87" s="159"/>
      <c r="E87" s="160"/>
      <c r="F87" s="138"/>
    </row>
    <row r="88" spans="1:6" s="25" customFormat="1" ht="15" customHeight="1">
      <c r="A88" s="58" t="s">
        <v>69</v>
      </c>
      <c r="B88" s="60" t="s">
        <v>535</v>
      </c>
      <c r="C88" s="74">
        <f>IF(B88="Да, содержатся",2,0)</f>
        <v>0</v>
      </c>
      <c r="D88" s="63">
        <v>27</v>
      </c>
      <c r="E88" s="63">
        <v>40</v>
      </c>
      <c r="F88" s="109"/>
    </row>
    <row r="89" spans="1:16" s="36" customFormat="1" ht="15" customHeight="1">
      <c r="A89" s="58" t="s">
        <v>81</v>
      </c>
      <c r="B89" s="60" t="s">
        <v>535</v>
      </c>
      <c r="C89" s="74">
        <f t="shared" si="1"/>
        <v>0</v>
      </c>
      <c r="D89" s="63">
        <v>15</v>
      </c>
      <c r="E89" s="54" t="s">
        <v>411</v>
      </c>
      <c r="F89" s="109"/>
      <c r="G89" s="27"/>
      <c r="H89" s="27"/>
      <c r="I89" s="27"/>
      <c r="J89" s="27"/>
      <c r="K89" s="27"/>
      <c r="L89" s="26"/>
      <c r="M89" s="27"/>
      <c r="N89" s="27"/>
      <c r="O89" s="27"/>
      <c r="P89" s="27"/>
    </row>
    <row r="90" spans="1:16" s="36" customFormat="1" ht="15" customHeight="1">
      <c r="A90" s="58" t="s">
        <v>73</v>
      </c>
      <c r="B90" s="60" t="s">
        <v>535</v>
      </c>
      <c r="C90" s="74">
        <f>IF(B90="Да, содержатся",2,0)</f>
        <v>0</v>
      </c>
      <c r="D90" s="63">
        <v>10</v>
      </c>
      <c r="E90" s="63">
        <v>22</v>
      </c>
      <c r="F90" s="109"/>
      <c r="G90" s="171"/>
      <c r="H90" s="171"/>
      <c r="I90" s="171"/>
      <c r="J90" s="171"/>
      <c r="K90" s="171"/>
      <c r="L90" s="26"/>
      <c r="M90" s="171"/>
      <c r="N90" s="171"/>
      <c r="O90" s="171"/>
      <c r="P90" s="171"/>
    </row>
    <row r="91" spans="1:16" s="28" customFormat="1" ht="15" customHeight="1">
      <c r="A91" s="58" t="s">
        <v>82</v>
      </c>
      <c r="B91" s="60" t="s">
        <v>535</v>
      </c>
      <c r="C91" s="74">
        <f t="shared" si="1"/>
        <v>0</v>
      </c>
      <c r="D91" s="63">
        <v>5</v>
      </c>
      <c r="E91" s="54" t="s">
        <v>412</v>
      </c>
      <c r="F91" s="109" t="s">
        <v>497</v>
      </c>
      <c r="G91" s="27"/>
      <c r="H91" s="27"/>
      <c r="I91" s="27"/>
      <c r="J91" s="27"/>
      <c r="K91" s="27"/>
      <c r="L91" s="26"/>
      <c r="M91" s="27"/>
      <c r="N91" s="27"/>
      <c r="O91" s="27"/>
      <c r="P91" s="27"/>
    </row>
    <row r="92" spans="1:16" s="37" customFormat="1" ht="15" customHeight="1">
      <c r="A92" s="58" t="s">
        <v>83</v>
      </c>
      <c r="B92" s="60" t="s">
        <v>535</v>
      </c>
      <c r="C92" s="74">
        <f t="shared" si="1"/>
        <v>0</v>
      </c>
      <c r="D92" s="63">
        <v>10</v>
      </c>
      <c r="E92" s="63">
        <v>18</v>
      </c>
      <c r="F92" s="134"/>
      <c r="G92" s="27"/>
      <c r="H92" s="27"/>
      <c r="I92" s="27"/>
      <c r="J92" s="27"/>
      <c r="K92" s="27"/>
      <c r="L92" s="26"/>
      <c r="M92" s="27"/>
      <c r="N92" s="27"/>
      <c r="O92" s="27"/>
      <c r="P92" s="27"/>
    </row>
    <row r="93" spans="1:16" s="37" customFormat="1" ht="15" customHeight="1">
      <c r="A93" s="58" t="s">
        <v>84</v>
      </c>
      <c r="B93" s="60" t="s">
        <v>534</v>
      </c>
      <c r="C93" s="74">
        <f t="shared" si="1"/>
        <v>2</v>
      </c>
      <c r="D93" s="63">
        <v>7</v>
      </c>
      <c r="E93" s="54"/>
      <c r="F93" s="109"/>
      <c r="G93" s="27"/>
      <c r="H93" s="27"/>
      <c r="I93" s="27"/>
      <c r="J93" s="27"/>
      <c r="K93" s="27"/>
      <c r="L93" s="26"/>
      <c r="M93" s="27"/>
      <c r="N93" s="27"/>
      <c r="O93" s="27"/>
      <c r="P93" s="27"/>
    </row>
    <row r="94" spans="1:16" s="37" customFormat="1" ht="15" customHeight="1">
      <c r="A94" s="58" t="s">
        <v>85</v>
      </c>
      <c r="B94" s="60" t="s">
        <v>535</v>
      </c>
      <c r="C94" s="74">
        <f t="shared" si="1"/>
        <v>0</v>
      </c>
      <c r="D94" s="63">
        <v>12</v>
      </c>
      <c r="E94" s="54" t="s">
        <v>413</v>
      </c>
      <c r="F94" s="109"/>
      <c r="G94" s="27"/>
      <c r="H94" s="27"/>
      <c r="I94" s="27"/>
      <c r="J94" s="27"/>
      <c r="K94" s="27"/>
      <c r="L94" s="26"/>
      <c r="M94" s="27"/>
      <c r="N94" s="27"/>
      <c r="O94" s="27"/>
      <c r="P94" s="27"/>
    </row>
    <row r="95" spans="1:16" s="36" customFormat="1" ht="15" customHeight="1">
      <c r="A95" s="58" t="s">
        <v>86</v>
      </c>
      <c r="B95" s="60" t="s">
        <v>534</v>
      </c>
      <c r="C95" s="74">
        <f t="shared" si="1"/>
        <v>2</v>
      </c>
      <c r="D95" s="54" t="s">
        <v>414</v>
      </c>
      <c r="E95" s="54"/>
      <c r="F95" s="109"/>
      <c r="G95" s="27"/>
      <c r="H95" s="27"/>
      <c r="I95" s="27"/>
      <c r="J95" s="27"/>
      <c r="K95" s="27"/>
      <c r="L95" s="26"/>
      <c r="M95" s="27"/>
      <c r="N95" s="27"/>
      <c r="O95" s="27"/>
      <c r="P95" s="27"/>
    </row>
    <row r="96" spans="1:16" s="36" customFormat="1" ht="15" customHeight="1">
      <c r="A96" s="58" t="s">
        <v>87</v>
      </c>
      <c r="B96" s="60" t="s">
        <v>535</v>
      </c>
      <c r="C96" s="74">
        <f t="shared" si="1"/>
        <v>0</v>
      </c>
      <c r="D96" s="63" t="s">
        <v>511</v>
      </c>
      <c r="E96" s="54" t="s">
        <v>415</v>
      </c>
      <c r="F96" s="109"/>
      <c r="G96" s="27"/>
      <c r="H96" s="27"/>
      <c r="I96" s="27"/>
      <c r="J96" s="27"/>
      <c r="K96" s="27"/>
      <c r="L96" s="26"/>
      <c r="M96" s="27"/>
      <c r="N96" s="27"/>
      <c r="O96" s="27"/>
      <c r="P96" s="27"/>
    </row>
    <row r="97" spans="1:16" s="36" customFormat="1" ht="15" customHeight="1">
      <c r="A97" s="58" t="s">
        <v>88</v>
      </c>
      <c r="B97" s="60" t="s">
        <v>535</v>
      </c>
      <c r="C97" s="74">
        <f t="shared" si="1"/>
        <v>0</v>
      </c>
      <c r="D97" s="63">
        <v>15</v>
      </c>
      <c r="E97" s="63">
        <v>18</v>
      </c>
      <c r="F97" s="109"/>
      <c r="G97" s="27"/>
      <c r="H97" s="27"/>
      <c r="I97" s="27"/>
      <c r="J97" s="27"/>
      <c r="K97" s="27"/>
      <c r="L97" s="26"/>
      <c r="M97" s="27"/>
      <c r="N97" s="27"/>
      <c r="O97" s="27"/>
      <c r="P97" s="27"/>
    </row>
    <row r="98" spans="1:16" s="36" customFormat="1" ht="15" customHeight="1">
      <c r="A98" s="58" t="s">
        <v>89</v>
      </c>
      <c r="B98" s="60" t="s">
        <v>534</v>
      </c>
      <c r="C98" s="74">
        <f t="shared" si="1"/>
        <v>2</v>
      </c>
      <c r="D98" s="63">
        <v>9</v>
      </c>
      <c r="E98" s="54"/>
      <c r="F98" s="109"/>
      <c r="G98" s="27"/>
      <c r="H98" s="27"/>
      <c r="I98" s="27"/>
      <c r="J98" s="27"/>
      <c r="K98" s="27"/>
      <c r="L98" s="26"/>
      <c r="M98" s="27"/>
      <c r="N98" s="27"/>
      <c r="O98" s="27"/>
      <c r="P98" s="27"/>
    </row>
    <row r="99" spans="1:6" ht="15" customHeight="1">
      <c r="A99" s="122" t="s">
        <v>554</v>
      </c>
      <c r="C99" s="166"/>
      <c r="D99" s="166"/>
      <c r="E99" s="166"/>
      <c r="F99" s="166"/>
    </row>
    <row r="100" ht="15" customHeight="1"/>
    <row r="101" ht="15" customHeight="1"/>
    <row r="102" ht="15" customHeight="1"/>
    <row r="103" ht="15" customHeight="1"/>
    <row r="104" spans="1:3" ht="15" customHeight="1">
      <c r="A104" s="4"/>
      <c r="B104" s="4"/>
      <c r="C104" s="6"/>
    </row>
    <row r="105" ht="15" customHeight="1"/>
    <row r="106" ht="15" customHeight="1"/>
    <row r="108" spans="1:5" s="2" customFormat="1" ht="11.25">
      <c r="A108" s="4"/>
      <c r="B108" s="4"/>
      <c r="C108" s="6"/>
      <c r="D108" s="98"/>
      <c r="E108" s="98"/>
    </row>
    <row r="109" ht="15">
      <c r="U109" s="99"/>
    </row>
    <row r="110" spans="1:21" s="2" customFormat="1" ht="15">
      <c r="A110" s="4"/>
      <c r="B110" s="4"/>
      <c r="C110" s="6"/>
      <c r="D110" s="98"/>
      <c r="E110" s="98"/>
      <c r="U110" s="99">
        <f>SUM(G110:T110)</f>
        <v>0</v>
      </c>
    </row>
    <row r="111" ht="15">
      <c r="U111" s="99"/>
    </row>
    <row r="112" ht="15">
      <c r="U112" s="99">
        <f>SUM(G112:T112)</f>
        <v>0</v>
      </c>
    </row>
    <row r="113" ht="15">
      <c r="U113" s="99"/>
    </row>
    <row r="114" spans="1:21" s="2" customFormat="1" ht="15">
      <c r="A114" s="4"/>
      <c r="B114" s="4"/>
      <c r="C114" s="6"/>
      <c r="D114" s="98"/>
      <c r="E114" s="98"/>
      <c r="U114" s="99"/>
    </row>
    <row r="117" spans="1:5" s="2" customFormat="1" ht="11.25">
      <c r="A117" s="4"/>
      <c r="B117" s="4"/>
      <c r="C117" s="6"/>
      <c r="D117" s="98"/>
      <c r="E117" s="98"/>
    </row>
    <row r="121" spans="1:5" s="2" customFormat="1" ht="11.25">
      <c r="A121" s="4"/>
      <c r="B121" s="4"/>
      <c r="C121" s="6"/>
      <c r="D121" s="98"/>
      <c r="E121" s="98"/>
    </row>
  </sheetData>
  <sheetProtection/>
  <autoFilter ref="A6:F98"/>
  <mergeCells count="8">
    <mergeCell ref="A1:F1"/>
    <mergeCell ref="D3:E3"/>
    <mergeCell ref="E4:E5"/>
    <mergeCell ref="A2:F2"/>
    <mergeCell ref="F4:F5"/>
    <mergeCell ref="A3:A5"/>
    <mergeCell ref="C4:C5"/>
    <mergeCell ref="D4:D5"/>
  </mergeCells>
  <dataValidations count="1">
    <dataValidation type="list" allowBlank="1" showInputMessage="1" showErrorMessage="1" sqref="B7:B77 B78:B80 B81:B98">
      <formula1>$B$4:$B$5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4" r:id="rId1"/>
  <headerFooter>
    <oddFooter>&amp;C&amp;"Times New Roman,обычный"&amp;9&amp;F&amp;R&amp;"Times New Roman,обычный"&amp;9&amp;P</oddFooter>
  </headerFooter>
  <ignoredErrors>
    <ignoredError sqref="D30 D58:E58 D39 E83 E91 D71 D82 D95:D96 D86"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AB122"/>
  <sheetViews>
    <sheetView zoomScalePageLayoutView="70" workbookViewId="0" topLeftCell="A1">
      <pane ySplit="6" topLeftCell="A7" activePane="bottomLeft" state="frozen"/>
      <selection pane="topLeft" activeCell="A1" sqref="A1"/>
      <selection pane="bottomLeft" activeCell="M14" sqref="M14"/>
    </sheetView>
  </sheetViews>
  <sheetFormatPr defaultColWidth="8.8515625" defaultRowHeight="15"/>
  <cols>
    <col min="1" max="1" width="34.8515625" style="3" customWidth="1"/>
    <col min="2" max="2" width="39.8515625" style="3" customWidth="1"/>
    <col min="3" max="4" width="6.7109375" style="3" customWidth="1"/>
    <col min="5" max="5" width="6.7109375" style="20" customWidth="1"/>
    <col min="6" max="6" width="15.140625" style="20" customWidth="1"/>
    <col min="7" max="7" width="13.00390625" style="3" customWidth="1"/>
    <col min="8" max="8" width="14.140625" style="69" customWidth="1"/>
    <col min="9" max="9" width="15.7109375" style="11" customWidth="1"/>
    <col min="10" max="16384" width="8.8515625" style="11" customWidth="1"/>
  </cols>
  <sheetData>
    <row r="1" spans="1:9" s="1" customFormat="1" ht="27" customHeight="1">
      <c r="A1" s="194" t="s">
        <v>154</v>
      </c>
      <c r="B1" s="194"/>
      <c r="C1" s="194"/>
      <c r="D1" s="194"/>
      <c r="E1" s="194"/>
      <c r="F1" s="194"/>
      <c r="G1" s="194"/>
      <c r="H1" s="194"/>
      <c r="I1" s="224"/>
    </row>
    <row r="2" spans="1:9" s="1" customFormat="1" ht="15" customHeight="1">
      <c r="A2" s="225" t="s">
        <v>526</v>
      </c>
      <c r="B2" s="225"/>
      <c r="C2" s="225"/>
      <c r="D2" s="225"/>
      <c r="E2" s="225"/>
      <c r="F2" s="225"/>
      <c r="G2" s="225"/>
      <c r="H2" s="225"/>
      <c r="I2" s="226"/>
    </row>
    <row r="3" spans="1:9" s="1" customFormat="1" ht="65.25" customHeight="1">
      <c r="A3" s="198" t="s">
        <v>101</v>
      </c>
      <c r="B3" s="168" t="s">
        <v>155</v>
      </c>
      <c r="C3" s="200" t="s">
        <v>165</v>
      </c>
      <c r="D3" s="199"/>
      <c r="E3" s="199"/>
      <c r="F3" s="223" t="s">
        <v>457</v>
      </c>
      <c r="G3" s="217" t="s">
        <v>153</v>
      </c>
      <c r="H3" s="199"/>
      <c r="I3" s="217" t="s">
        <v>432</v>
      </c>
    </row>
    <row r="4" spans="1:9" ht="15" customHeight="1">
      <c r="A4" s="198"/>
      <c r="B4" s="110" t="str">
        <f>'Методика (раздел 1)'!B32</f>
        <v>75% и более</v>
      </c>
      <c r="C4" s="222" t="s">
        <v>103</v>
      </c>
      <c r="D4" s="222" t="s">
        <v>548</v>
      </c>
      <c r="E4" s="220" t="s">
        <v>102</v>
      </c>
      <c r="F4" s="223"/>
      <c r="G4" s="217" t="s">
        <v>418</v>
      </c>
      <c r="H4" s="217" t="s">
        <v>419</v>
      </c>
      <c r="I4" s="199"/>
    </row>
    <row r="5" spans="1:9" ht="15" customHeight="1">
      <c r="A5" s="198"/>
      <c r="B5" s="110" t="str">
        <f>'Методика (раздел 1)'!B33</f>
        <v>50% и более</v>
      </c>
      <c r="C5" s="199"/>
      <c r="D5" s="199"/>
      <c r="E5" s="221"/>
      <c r="F5" s="223"/>
      <c r="G5" s="217"/>
      <c r="H5" s="217"/>
      <c r="I5" s="199"/>
    </row>
    <row r="6" spans="1:9" ht="15" customHeight="1">
      <c r="A6" s="198"/>
      <c r="B6" s="53" t="str">
        <f>'Методика (раздел 1)'!B34</f>
        <v>Менее 50% или расчет показателя невозможен</v>
      </c>
      <c r="C6" s="199"/>
      <c r="D6" s="199"/>
      <c r="E6" s="221"/>
      <c r="F6" s="223"/>
      <c r="G6" s="217"/>
      <c r="H6" s="217"/>
      <c r="I6" s="199"/>
    </row>
    <row r="7" spans="1:9" s="39" customFormat="1" ht="15" customHeight="1">
      <c r="A7" s="138" t="s">
        <v>0</v>
      </c>
      <c r="B7" s="139"/>
      <c r="C7" s="139"/>
      <c r="D7" s="139"/>
      <c r="E7" s="161"/>
      <c r="F7" s="162"/>
      <c r="G7" s="159"/>
      <c r="H7" s="160"/>
      <c r="I7" s="163"/>
    </row>
    <row r="8" spans="1:9" s="13" customFormat="1" ht="15" customHeight="1">
      <c r="A8" s="58" t="s">
        <v>1</v>
      </c>
      <c r="B8" s="60" t="s">
        <v>108</v>
      </c>
      <c r="C8" s="60">
        <f>IF(B8="75% и более",2,(IF(B8="50% и более",1,0)))</f>
        <v>2</v>
      </c>
      <c r="D8" s="111"/>
      <c r="E8" s="112">
        <f>C8*(1-D8)</f>
        <v>2</v>
      </c>
      <c r="F8" s="107" t="s">
        <v>465</v>
      </c>
      <c r="G8" s="94" t="s">
        <v>433</v>
      </c>
      <c r="H8" s="94" t="s">
        <v>434</v>
      </c>
      <c r="I8" s="54"/>
    </row>
    <row r="9" spans="1:9" s="10" customFormat="1" ht="15" customHeight="1">
      <c r="A9" s="58" t="s">
        <v>2</v>
      </c>
      <c r="B9" s="60" t="s">
        <v>129</v>
      </c>
      <c r="C9" s="60">
        <f aca="true" t="shared" si="0" ref="C9:C54">IF(B9="75% и более",2,(IF(B9="50% и более",1,0)))</f>
        <v>0</v>
      </c>
      <c r="D9" s="111">
        <v>0.5</v>
      </c>
      <c r="E9" s="112">
        <f aca="true" t="shared" si="1" ref="E9:E25">C9*(1-D9)</f>
        <v>0</v>
      </c>
      <c r="F9" s="107" t="s">
        <v>455</v>
      </c>
      <c r="G9" s="94" t="s">
        <v>435</v>
      </c>
      <c r="H9" s="94" t="s">
        <v>436</v>
      </c>
      <c r="I9" s="54"/>
    </row>
    <row r="10" spans="1:9" ht="15" customHeight="1">
      <c r="A10" s="58" t="s">
        <v>550</v>
      </c>
      <c r="B10" s="60" t="s">
        <v>108</v>
      </c>
      <c r="C10" s="60">
        <f t="shared" si="0"/>
        <v>2</v>
      </c>
      <c r="D10" s="111"/>
      <c r="E10" s="112">
        <f t="shared" si="1"/>
        <v>2</v>
      </c>
      <c r="F10" s="107" t="s">
        <v>465</v>
      </c>
      <c r="G10" s="94" t="s">
        <v>448</v>
      </c>
      <c r="H10" s="94" t="s">
        <v>438</v>
      </c>
      <c r="I10" s="54"/>
    </row>
    <row r="11" spans="1:9" ht="15" customHeight="1">
      <c r="A11" s="58" t="s">
        <v>4</v>
      </c>
      <c r="B11" s="60" t="s">
        <v>129</v>
      </c>
      <c r="C11" s="60">
        <f t="shared" si="0"/>
        <v>0</v>
      </c>
      <c r="D11" s="111">
        <v>0.5</v>
      </c>
      <c r="E11" s="112">
        <f t="shared" si="1"/>
        <v>0</v>
      </c>
      <c r="F11" s="107" t="s">
        <v>455</v>
      </c>
      <c r="G11" s="94" t="s">
        <v>439</v>
      </c>
      <c r="H11" s="94" t="s">
        <v>440</v>
      </c>
      <c r="I11" s="54"/>
    </row>
    <row r="12" spans="1:9" s="10" customFormat="1" ht="15" customHeight="1">
      <c r="A12" s="58" t="s">
        <v>5</v>
      </c>
      <c r="B12" s="60" t="s">
        <v>129</v>
      </c>
      <c r="C12" s="60">
        <f t="shared" si="0"/>
        <v>0</v>
      </c>
      <c r="D12" s="111">
        <v>0.5</v>
      </c>
      <c r="E12" s="112">
        <f t="shared" si="1"/>
        <v>0</v>
      </c>
      <c r="F12" s="107" t="s">
        <v>455</v>
      </c>
      <c r="G12" s="54" t="s">
        <v>441</v>
      </c>
      <c r="H12" s="54" t="s">
        <v>442</v>
      </c>
      <c r="I12" s="54"/>
    </row>
    <row r="13" spans="1:9" s="12" customFormat="1" ht="15" customHeight="1">
      <c r="A13" s="58" t="s">
        <v>6</v>
      </c>
      <c r="B13" s="60" t="s">
        <v>129</v>
      </c>
      <c r="C13" s="60">
        <f t="shared" si="0"/>
        <v>0</v>
      </c>
      <c r="D13" s="111">
        <v>0.5</v>
      </c>
      <c r="E13" s="112">
        <f t="shared" si="1"/>
        <v>0</v>
      </c>
      <c r="F13" s="107" t="s">
        <v>454</v>
      </c>
      <c r="G13" s="54" t="s">
        <v>443</v>
      </c>
      <c r="H13" s="54" t="s">
        <v>440</v>
      </c>
      <c r="I13" s="54"/>
    </row>
    <row r="14" spans="1:9" ht="15" customHeight="1">
      <c r="A14" s="58" t="s">
        <v>7</v>
      </c>
      <c r="B14" s="60" t="s">
        <v>108</v>
      </c>
      <c r="C14" s="60">
        <f t="shared" si="0"/>
        <v>2</v>
      </c>
      <c r="D14" s="111"/>
      <c r="E14" s="112">
        <f t="shared" si="1"/>
        <v>2</v>
      </c>
      <c r="F14" s="107" t="s">
        <v>465</v>
      </c>
      <c r="G14" s="94" t="s">
        <v>444</v>
      </c>
      <c r="H14" s="94" t="s">
        <v>440</v>
      </c>
      <c r="I14" s="54"/>
    </row>
    <row r="15" spans="1:9" s="39" customFormat="1" ht="15" customHeight="1">
      <c r="A15" s="58" t="s">
        <v>8</v>
      </c>
      <c r="B15" s="60" t="s">
        <v>129</v>
      </c>
      <c r="C15" s="60">
        <f t="shared" si="0"/>
        <v>0</v>
      </c>
      <c r="D15" s="111">
        <v>0.5</v>
      </c>
      <c r="E15" s="112">
        <f t="shared" si="1"/>
        <v>0</v>
      </c>
      <c r="F15" s="107" t="s">
        <v>455</v>
      </c>
      <c r="G15" s="94" t="s">
        <v>437</v>
      </c>
      <c r="H15" s="94" t="s">
        <v>440</v>
      </c>
      <c r="I15" s="105" t="s">
        <v>491</v>
      </c>
    </row>
    <row r="16" spans="1:9" s="12" customFormat="1" ht="15" customHeight="1">
      <c r="A16" s="58" t="s">
        <v>9</v>
      </c>
      <c r="B16" s="60" t="s">
        <v>129</v>
      </c>
      <c r="C16" s="60">
        <f t="shared" si="0"/>
        <v>0</v>
      </c>
      <c r="D16" s="111"/>
      <c r="E16" s="112">
        <f t="shared" si="1"/>
        <v>0</v>
      </c>
      <c r="F16" s="107" t="s">
        <v>465</v>
      </c>
      <c r="G16" s="94" t="s">
        <v>445</v>
      </c>
      <c r="H16" s="94" t="s">
        <v>458</v>
      </c>
      <c r="I16" s="54"/>
    </row>
    <row r="17" spans="1:27" s="40" customFormat="1" ht="15" customHeight="1">
      <c r="A17" s="58" t="s">
        <v>10</v>
      </c>
      <c r="B17" s="60" t="s">
        <v>129</v>
      </c>
      <c r="C17" s="60">
        <f t="shared" si="0"/>
        <v>0</v>
      </c>
      <c r="D17" s="111">
        <v>0.5</v>
      </c>
      <c r="E17" s="112">
        <f t="shared" si="1"/>
        <v>0</v>
      </c>
      <c r="F17" s="107" t="s">
        <v>454</v>
      </c>
      <c r="G17" s="94" t="s">
        <v>443</v>
      </c>
      <c r="H17" s="94" t="s">
        <v>446</v>
      </c>
      <c r="I17" s="54"/>
      <c r="J17" s="12"/>
      <c r="K17" s="12"/>
      <c r="L17" s="12"/>
      <c r="M17" s="12"/>
      <c r="N17" s="12"/>
      <c r="O17" s="12"/>
      <c r="P17" s="12"/>
      <c r="Q17" s="12"/>
      <c r="R17" s="12"/>
      <c r="S17" s="12"/>
      <c r="T17" s="12"/>
      <c r="U17" s="12"/>
      <c r="V17" s="12"/>
      <c r="W17" s="12"/>
      <c r="X17" s="12"/>
      <c r="Y17" s="12"/>
      <c r="Z17" s="12"/>
      <c r="AA17" s="12"/>
    </row>
    <row r="18" spans="1:27" ht="15" customHeight="1">
      <c r="A18" s="58" t="s">
        <v>11</v>
      </c>
      <c r="B18" s="60" t="s">
        <v>129</v>
      </c>
      <c r="C18" s="60">
        <f t="shared" si="0"/>
        <v>0</v>
      </c>
      <c r="D18" s="111">
        <v>0.5</v>
      </c>
      <c r="E18" s="112">
        <f t="shared" si="1"/>
        <v>0</v>
      </c>
      <c r="F18" s="107" t="s">
        <v>454</v>
      </c>
      <c r="G18" s="94" t="s">
        <v>443</v>
      </c>
      <c r="H18" s="94" t="s">
        <v>458</v>
      </c>
      <c r="I18" s="54"/>
      <c r="J18" s="12"/>
      <c r="K18" s="12"/>
      <c r="L18" s="12"/>
      <c r="M18" s="12"/>
      <c r="N18" s="12"/>
      <c r="O18" s="12"/>
      <c r="P18" s="12"/>
      <c r="Q18" s="12"/>
      <c r="R18" s="12"/>
      <c r="S18" s="12"/>
      <c r="T18" s="12"/>
      <c r="U18" s="12"/>
      <c r="V18" s="12"/>
      <c r="W18" s="12"/>
      <c r="X18" s="12"/>
      <c r="Y18" s="12"/>
      <c r="Z18" s="12"/>
      <c r="AA18" s="12"/>
    </row>
    <row r="19" spans="1:27" s="10" customFormat="1" ht="15" customHeight="1">
      <c r="A19" s="58" t="s">
        <v>12</v>
      </c>
      <c r="B19" s="60" t="s">
        <v>129</v>
      </c>
      <c r="C19" s="60">
        <f t="shared" si="0"/>
        <v>0</v>
      </c>
      <c r="D19" s="111"/>
      <c r="E19" s="112">
        <f t="shared" si="1"/>
        <v>0</v>
      </c>
      <c r="F19" s="107" t="s">
        <v>465</v>
      </c>
      <c r="G19" s="94" t="s">
        <v>450</v>
      </c>
      <c r="H19" s="94" t="s">
        <v>458</v>
      </c>
      <c r="I19" s="54"/>
      <c r="J19" s="12"/>
      <c r="K19" s="12"/>
      <c r="L19" s="12"/>
      <c r="M19" s="12"/>
      <c r="N19" s="12"/>
      <c r="O19" s="12"/>
      <c r="P19" s="12"/>
      <c r="Q19" s="12"/>
      <c r="R19" s="12"/>
      <c r="S19" s="12"/>
      <c r="T19" s="12"/>
      <c r="U19" s="12"/>
      <c r="V19" s="12"/>
      <c r="W19" s="12"/>
      <c r="X19" s="12"/>
      <c r="Y19" s="12"/>
      <c r="Z19" s="12"/>
      <c r="AA19" s="12"/>
    </row>
    <row r="20" spans="1:27" s="10" customFormat="1" ht="15" customHeight="1">
      <c r="A20" s="58" t="s">
        <v>13</v>
      </c>
      <c r="B20" s="60" t="s">
        <v>129</v>
      </c>
      <c r="C20" s="60">
        <f t="shared" si="0"/>
        <v>0</v>
      </c>
      <c r="D20" s="111"/>
      <c r="E20" s="112">
        <f t="shared" si="1"/>
        <v>0</v>
      </c>
      <c r="F20" s="107" t="s">
        <v>465</v>
      </c>
      <c r="G20" s="94" t="s">
        <v>451</v>
      </c>
      <c r="H20" s="94" t="s">
        <v>458</v>
      </c>
      <c r="I20" s="54"/>
      <c r="J20" s="12"/>
      <c r="K20" s="12"/>
      <c r="L20" s="12"/>
      <c r="M20" s="12"/>
      <c r="N20" s="12"/>
      <c r="O20" s="12"/>
      <c r="P20" s="12"/>
      <c r="Q20" s="12"/>
      <c r="R20" s="12"/>
      <c r="S20" s="12"/>
      <c r="T20" s="12"/>
      <c r="U20" s="12"/>
      <c r="V20" s="12"/>
      <c r="W20" s="12"/>
      <c r="X20" s="12"/>
      <c r="Y20" s="12"/>
      <c r="Z20" s="12"/>
      <c r="AA20" s="12"/>
    </row>
    <row r="21" spans="1:27" s="10" customFormat="1" ht="15" customHeight="1">
      <c r="A21" s="58" t="s">
        <v>14</v>
      </c>
      <c r="B21" s="60" t="s">
        <v>129</v>
      </c>
      <c r="C21" s="60">
        <f t="shared" si="0"/>
        <v>0</v>
      </c>
      <c r="D21" s="111">
        <v>0.5</v>
      </c>
      <c r="E21" s="112">
        <f t="shared" si="1"/>
        <v>0</v>
      </c>
      <c r="F21" s="107" t="s">
        <v>454</v>
      </c>
      <c r="G21" s="94" t="s">
        <v>447</v>
      </c>
      <c r="H21" s="94" t="s">
        <v>443</v>
      </c>
      <c r="I21" s="54"/>
      <c r="J21" s="12"/>
      <c r="K21" s="12"/>
      <c r="L21" s="12"/>
      <c r="M21" s="12"/>
      <c r="N21" s="12"/>
      <c r="O21" s="12"/>
      <c r="P21" s="12"/>
      <c r="Q21" s="12"/>
      <c r="R21" s="12"/>
      <c r="S21" s="12"/>
      <c r="T21" s="12"/>
      <c r="U21" s="12"/>
      <c r="V21" s="12"/>
      <c r="W21" s="12"/>
      <c r="X21" s="12"/>
      <c r="Y21" s="12"/>
      <c r="Z21" s="12"/>
      <c r="AA21" s="12"/>
    </row>
    <row r="22" spans="1:9" s="12" customFormat="1" ht="15" customHeight="1">
      <c r="A22" s="58" t="s">
        <v>15</v>
      </c>
      <c r="B22" s="60" t="s">
        <v>129</v>
      </c>
      <c r="C22" s="60">
        <f t="shared" si="0"/>
        <v>0</v>
      </c>
      <c r="D22" s="111"/>
      <c r="E22" s="112">
        <f t="shared" si="1"/>
        <v>0</v>
      </c>
      <c r="F22" s="107" t="s">
        <v>465</v>
      </c>
      <c r="G22" s="94" t="s">
        <v>438</v>
      </c>
      <c r="H22" s="94" t="s">
        <v>446</v>
      </c>
      <c r="I22" s="54"/>
    </row>
    <row r="23" spans="1:9" s="12" customFormat="1" ht="15" customHeight="1">
      <c r="A23" s="58" t="s">
        <v>16</v>
      </c>
      <c r="B23" s="60" t="s">
        <v>129</v>
      </c>
      <c r="C23" s="60">
        <f t="shared" si="0"/>
        <v>0</v>
      </c>
      <c r="D23" s="111"/>
      <c r="E23" s="112">
        <f t="shared" si="1"/>
        <v>0</v>
      </c>
      <c r="F23" s="107" t="s">
        <v>465</v>
      </c>
      <c r="G23" s="94" t="s">
        <v>452</v>
      </c>
      <c r="H23" s="94" t="s">
        <v>440</v>
      </c>
      <c r="I23" s="54"/>
    </row>
    <row r="24" spans="1:9" s="10" customFormat="1" ht="15" customHeight="1">
      <c r="A24" s="58" t="s">
        <v>17</v>
      </c>
      <c r="B24" s="60" t="s">
        <v>128</v>
      </c>
      <c r="C24" s="60">
        <f t="shared" si="0"/>
        <v>1</v>
      </c>
      <c r="D24" s="111"/>
      <c r="E24" s="112">
        <f t="shared" si="1"/>
        <v>1</v>
      </c>
      <c r="F24" s="107" t="s">
        <v>465</v>
      </c>
      <c r="G24" s="94" t="s">
        <v>448</v>
      </c>
      <c r="H24" s="94" t="s">
        <v>448</v>
      </c>
      <c r="I24" s="54"/>
    </row>
    <row r="25" spans="1:9" ht="15" customHeight="1">
      <c r="A25" s="58" t="s">
        <v>18</v>
      </c>
      <c r="B25" s="60" t="s">
        <v>108</v>
      </c>
      <c r="C25" s="60">
        <f t="shared" si="0"/>
        <v>2</v>
      </c>
      <c r="D25" s="111"/>
      <c r="E25" s="112">
        <f t="shared" si="1"/>
        <v>2</v>
      </c>
      <c r="F25" s="107" t="s">
        <v>465</v>
      </c>
      <c r="G25" s="94" t="s">
        <v>449</v>
      </c>
      <c r="H25" s="94" t="s">
        <v>444</v>
      </c>
      <c r="I25" s="54"/>
    </row>
    <row r="26" spans="1:9" s="12" customFormat="1" ht="15" customHeight="1">
      <c r="A26" s="138" t="s">
        <v>19</v>
      </c>
      <c r="B26" s="139"/>
      <c r="C26" s="139"/>
      <c r="D26" s="139"/>
      <c r="E26" s="161"/>
      <c r="F26" s="162"/>
      <c r="G26" s="159"/>
      <c r="H26" s="160"/>
      <c r="I26" s="164"/>
    </row>
    <row r="27" spans="1:9" s="13" customFormat="1" ht="15" customHeight="1">
      <c r="A27" s="58" t="s">
        <v>20</v>
      </c>
      <c r="B27" s="60" t="s">
        <v>128</v>
      </c>
      <c r="C27" s="60">
        <f t="shared" si="0"/>
        <v>1</v>
      </c>
      <c r="D27" s="111">
        <v>0.5</v>
      </c>
      <c r="E27" s="112">
        <f aca="true" t="shared" si="2" ref="E27:E37">C27*(1-D27)</f>
        <v>0.5</v>
      </c>
      <c r="F27" s="107" t="s">
        <v>454</v>
      </c>
      <c r="G27" s="94" t="s">
        <v>459</v>
      </c>
      <c r="H27" s="113" t="s">
        <v>437</v>
      </c>
      <c r="I27" s="54"/>
    </row>
    <row r="28" spans="1:20" s="10" customFormat="1" ht="15" customHeight="1">
      <c r="A28" s="58" t="s">
        <v>21</v>
      </c>
      <c r="B28" s="60" t="s">
        <v>129</v>
      </c>
      <c r="C28" s="60">
        <f t="shared" si="0"/>
        <v>0</v>
      </c>
      <c r="D28" s="111">
        <v>0.5</v>
      </c>
      <c r="E28" s="112">
        <f t="shared" si="2"/>
        <v>0</v>
      </c>
      <c r="F28" s="107" t="s">
        <v>455</v>
      </c>
      <c r="G28" s="54" t="s">
        <v>449</v>
      </c>
      <c r="H28" s="54" t="s">
        <v>444</v>
      </c>
      <c r="I28" s="54"/>
      <c r="J28" s="14"/>
      <c r="K28" s="14"/>
      <c r="L28" s="14"/>
      <c r="M28" s="14"/>
      <c r="N28" s="14"/>
      <c r="O28" s="14"/>
      <c r="P28" s="14"/>
      <c r="Q28" s="14"/>
      <c r="R28" s="14"/>
      <c r="S28" s="14"/>
      <c r="T28" s="14"/>
    </row>
    <row r="29" spans="1:20" s="9" customFormat="1" ht="15" customHeight="1">
      <c r="A29" s="58" t="s">
        <v>22</v>
      </c>
      <c r="B29" s="60" t="s">
        <v>129</v>
      </c>
      <c r="C29" s="60">
        <f t="shared" si="0"/>
        <v>0</v>
      </c>
      <c r="D29" s="111">
        <v>0.5</v>
      </c>
      <c r="E29" s="112">
        <f t="shared" si="2"/>
        <v>0</v>
      </c>
      <c r="F29" s="107" t="s">
        <v>454</v>
      </c>
      <c r="G29" s="54" t="s">
        <v>437</v>
      </c>
      <c r="H29" s="54" t="s">
        <v>440</v>
      </c>
      <c r="I29" s="105" t="s">
        <v>521</v>
      </c>
      <c r="J29" s="14"/>
      <c r="K29" s="14"/>
      <c r="L29" s="14"/>
      <c r="M29" s="14"/>
      <c r="N29" s="14"/>
      <c r="O29" s="14"/>
      <c r="P29" s="14"/>
      <c r="Q29" s="14"/>
      <c r="R29" s="14"/>
      <c r="S29" s="14"/>
      <c r="T29" s="14"/>
    </row>
    <row r="30" spans="1:20" s="10" customFormat="1" ht="15" customHeight="1">
      <c r="A30" s="58" t="s">
        <v>551</v>
      </c>
      <c r="B30" s="60" t="s">
        <v>128</v>
      </c>
      <c r="C30" s="60">
        <f t="shared" si="0"/>
        <v>1</v>
      </c>
      <c r="D30" s="111"/>
      <c r="E30" s="112">
        <f t="shared" si="2"/>
        <v>1</v>
      </c>
      <c r="F30" s="107" t="s">
        <v>465</v>
      </c>
      <c r="G30" s="54" t="s">
        <v>441</v>
      </c>
      <c r="H30" s="54" t="s">
        <v>448</v>
      </c>
      <c r="I30" s="54"/>
      <c r="J30" s="14"/>
      <c r="K30" s="14"/>
      <c r="L30" s="14"/>
      <c r="M30" s="14"/>
      <c r="N30" s="14"/>
      <c r="O30" s="14"/>
      <c r="P30" s="14"/>
      <c r="Q30" s="14"/>
      <c r="R30" s="14"/>
      <c r="S30" s="14"/>
      <c r="T30" s="14"/>
    </row>
    <row r="31" spans="1:9" ht="15" customHeight="1">
      <c r="A31" s="58" t="s">
        <v>24</v>
      </c>
      <c r="B31" s="60" t="s">
        <v>129</v>
      </c>
      <c r="C31" s="60">
        <f t="shared" si="0"/>
        <v>0</v>
      </c>
      <c r="D31" s="111"/>
      <c r="E31" s="112">
        <f t="shared" si="2"/>
        <v>0</v>
      </c>
      <c r="F31" s="107" t="s">
        <v>455</v>
      </c>
      <c r="G31" s="94" t="s">
        <v>443</v>
      </c>
      <c r="H31" s="94" t="s">
        <v>440</v>
      </c>
      <c r="I31" s="54"/>
    </row>
    <row r="32" spans="1:9" ht="15" customHeight="1">
      <c r="A32" s="58" t="s">
        <v>25</v>
      </c>
      <c r="B32" s="60" t="s">
        <v>129</v>
      </c>
      <c r="C32" s="60">
        <f t="shared" si="0"/>
        <v>0</v>
      </c>
      <c r="D32" s="111"/>
      <c r="E32" s="112">
        <f t="shared" si="2"/>
        <v>0</v>
      </c>
      <c r="F32" s="107" t="s">
        <v>465</v>
      </c>
      <c r="G32" s="54" t="s">
        <v>436</v>
      </c>
      <c r="H32" s="54" t="s">
        <v>462</v>
      </c>
      <c r="I32" s="54"/>
    </row>
    <row r="33" spans="1:9" s="10" customFormat="1" ht="15" customHeight="1">
      <c r="A33" s="58" t="s">
        <v>26</v>
      </c>
      <c r="B33" s="60" t="s">
        <v>108</v>
      </c>
      <c r="C33" s="60">
        <f t="shared" si="0"/>
        <v>2</v>
      </c>
      <c r="D33" s="111">
        <v>0.5</v>
      </c>
      <c r="E33" s="112">
        <f t="shared" si="2"/>
        <v>1</v>
      </c>
      <c r="F33" s="107" t="s">
        <v>455</v>
      </c>
      <c r="G33" s="54" t="s">
        <v>436</v>
      </c>
      <c r="H33" s="54" t="s">
        <v>436</v>
      </c>
      <c r="I33" s="54"/>
    </row>
    <row r="34" spans="1:9" ht="15" customHeight="1">
      <c r="A34" s="58" t="s">
        <v>27</v>
      </c>
      <c r="B34" s="60" t="s">
        <v>128</v>
      </c>
      <c r="C34" s="60">
        <f t="shared" si="0"/>
        <v>1</v>
      </c>
      <c r="D34" s="111">
        <v>0.5</v>
      </c>
      <c r="E34" s="112">
        <f t="shared" si="2"/>
        <v>0.5</v>
      </c>
      <c r="F34" s="107" t="s">
        <v>454</v>
      </c>
      <c r="G34" s="54" t="s">
        <v>441</v>
      </c>
      <c r="H34" s="54" t="s">
        <v>442</v>
      </c>
      <c r="I34" s="54"/>
    </row>
    <row r="35" spans="1:9" ht="15" customHeight="1">
      <c r="A35" s="58" t="s">
        <v>28</v>
      </c>
      <c r="B35" s="60" t="s">
        <v>108</v>
      </c>
      <c r="C35" s="60">
        <f t="shared" si="0"/>
        <v>2</v>
      </c>
      <c r="D35" s="111"/>
      <c r="E35" s="112">
        <f t="shared" si="2"/>
        <v>2</v>
      </c>
      <c r="F35" s="107" t="s">
        <v>465</v>
      </c>
      <c r="G35" s="94" t="s">
        <v>460</v>
      </c>
      <c r="H35" s="94" t="s">
        <v>463</v>
      </c>
      <c r="I35" s="54"/>
    </row>
    <row r="36" spans="1:9" ht="15" customHeight="1">
      <c r="A36" s="58" t="s">
        <v>29</v>
      </c>
      <c r="B36" s="60" t="s">
        <v>108</v>
      </c>
      <c r="C36" s="60">
        <f t="shared" si="0"/>
        <v>2</v>
      </c>
      <c r="D36" s="111">
        <v>0.5</v>
      </c>
      <c r="E36" s="112">
        <f t="shared" si="2"/>
        <v>1</v>
      </c>
      <c r="F36" s="107" t="s">
        <v>465</v>
      </c>
      <c r="G36" s="94" t="s">
        <v>461</v>
      </c>
      <c r="H36" s="94" t="s">
        <v>466</v>
      </c>
      <c r="I36" s="105" t="s">
        <v>499</v>
      </c>
    </row>
    <row r="37" spans="1:9" ht="15" customHeight="1">
      <c r="A37" s="58" t="s">
        <v>30</v>
      </c>
      <c r="B37" s="60" t="s">
        <v>108</v>
      </c>
      <c r="C37" s="60">
        <f t="shared" si="0"/>
        <v>2</v>
      </c>
      <c r="D37" s="111"/>
      <c r="E37" s="112">
        <f t="shared" si="2"/>
        <v>2</v>
      </c>
      <c r="F37" s="107" t="s">
        <v>465</v>
      </c>
      <c r="G37" s="94" t="s">
        <v>461</v>
      </c>
      <c r="H37" s="94" t="s">
        <v>436</v>
      </c>
      <c r="I37" s="54"/>
    </row>
    <row r="38" spans="1:9" s="12" customFormat="1" ht="15" customHeight="1">
      <c r="A38" s="138" t="s">
        <v>31</v>
      </c>
      <c r="B38" s="139"/>
      <c r="C38" s="139"/>
      <c r="D38" s="139"/>
      <c r="E38" s="161"/>
      <c r="F38" s="162"/>
      <c r="G38" s="159"/>
      <c r="H38" s="160"/>
      <c r="I38" s="160"/>
    </row>
    <row r="39" spans="1:9" s="13" customFormat="1" ht="15" customHeight="1">
      <c r="A39" s="58" t="s">
        <v>32</v>
      </c>
      <c r="B39" s="60" t="s">
        <v>108</v>
      </c>
      <c r="C39" s="60">
        <f t="shared" si="0"/>
        <v>2</v>
      </c>
      <c r="D39" s="111"/>
      <c r="E39" s="112">
        <f aca="true" t="shared" si="3" ref="E39:E45">C39*(1-D39)</f>
        <v>2</v>
      </c>
      <c r="F39" s="107" t="s">
        <v>465</v>
      </c>
      <c r="G39" s="94" t="s">
        <v>468</v>
      </c>
      <c r="H39" s="94" t="s">
        <v>470</v>
      </c>
      <c r="I39" s="54"/>
    </row>
    <row r="40" spans="1:9" s="12" customFormat="1" ht="15" customHeight="1">
      <c r="A40" s="58" t="s">
        <v>33</v>
      </c>
      <c r="B40" s="60" t="s">
        <v>108</v>
      </c>
      <c r="C40" s="60">
        <f t="shared" si="0"/>
        <v>2</v>
      </c>
      <c r="D40" s="111">
        <v>0.5</v>
      </c>
      <c r="E40" s="112">
        <f t="shared" si="3"/>
        <v>1</v>
      </c>
      <c r="F40" s="124" t="s">
        <v>454</v>
      </c>
      <c r="G40" s="94" t="s">
        <v>447</v>
      </c>
      <c r="H40" s="94" t="s">
        <v>441</v>
      </c>
      <c r="I40" s="54"/>
    </row>
    <row r="41" spans="1:9" s="12" customFormat="1" ht="15" customHeight="1">
      <c r="A41" s="58" t="s">
        <v>99</v>
      </c>
      <c r="B41" s="60" t="s">
        <v>108</v>
      </c>
      <c r="C41" s="60">
        <f t="shared" si="0"/>
        <v>2</v>
      </c>
      <c r="D41" s="111"/>
      <c r="E41" s="112">
        <f t="shared" si="3"/>
        <v>2</v>
      </c>
      <c r="F41" s="107" t="s">
        <v>465</v>
      </c>
      <c r="G41" s="94" t="s">
        <v>469</v>
      </c>
      <c r="H41" s="94" t="s">
        <v>469</v>
      </c>
      <c r="I41" s="54"/>
    </row>
    <row r="42" spans="1:9" s="12" customFormat="1" ht="15" customHeight="1">
      <c r="A42" s="58" t="s">
        <v>34</v>
      </c>
      <c r="B42" s="60" t="s">
        <v>129</v>
      </c>
      <c r="C42" s="60">
        <f t="shared" si="0"/>
        <v>0</v>
      </c>
      <c r="D42" s="111"/>
      <c r="E42" s="112">
        <f t="shared" si="3"/>
        <v>0</v>
      </c>
      <c r="F42" s="107" t="s">
        <v>465</v>
      </c>
      <c r="G42" s="94" t="s">
        <v>440</v>
      </c>
      <c r="H42" s="94" t="s">
        <v>471</v>
      </c>
      <c r="I42" s="54"/>
    </row>
    <row r="43" spans="1:9" ht="15" customHeight="1">
      <c r="A43" s="58" t="s">
        <v>35</v>
      </c>
      <c r="B43" s="60" t="s">
        <v>108</v>
      </c>
      <c r="C43" s="60">
        <f t="shared" si="0"/>
        <v>2</v>
      </c>
      <c r="D43" s="111"/>
      <c r="E43" s="112">
        <f t="shared" si="3"/>
        <v>2</v>
      </c>
      <c r="F43" s="107" t="s">
        <v>465</v>
      </c>
      <c r="G43" s="94" t="s">
        <v>460</v>
      </c>
      <c r="H43" s="94" t="s">
        <v>443</v>
      </c>
      <c r="I43" s="54"/>
    </row>
    <row r="44" spans="1:9" s="10" customFormat="1" ht="15" customHeight="1">
      <c r="A44" s="58" t="s">
        <v>36</v>
      </c>
      <c r="B44" s="60" t="s">
        <v>128</v>
      </c>
      <c r="C44" s="60">
        <f t="shared" si="0"/>
        <v>1</v>
      </c>
      <c r="D44" s="111"/>
      <c r="E44" s="112">
        <f t="shared" si="3"/>
        <v>1</v>
      </c>
      <c r="F44" s="107" t="s">
        <v>465</v>
      </c>
      <c r="G44" s="94" t="s">
        <v>473</v>
      </c>
      <c r="H44" s="94" t="s">
        <v>472</v>
      </c>
      <c r="I44" s="54"/>
    </row>
    <row r="45" spans="1:9" s="52" customFormat="1" ht="15" customHeight="1">
      <c r="A45" s="58" t="s">
        <v>37</v>
      </c>
      <c r="B45" s="60" t="s">
        <v>108</v>
      </c>
      <c r="C45" s="60">
        <f t="shared" si="0"/>
        <v>2</v>
      </c>
      <c r="D45" s="111"/>
      <c r="E45" s="112">
        <f t="shared" si="3"/>
        <v>2</v>
      </c>
      <c r="F45" s="107" t="s">
        <v>465</v>
      </c>
      <c r="G45" s="94" t="s">
        <v>460</v>
      </c>
      <c r="H45" s="94" t="s">
        <v>438</v>
      </c>
      <c r="I45" s="54"/>
    </row>
    <row r="46" spans="1:9" s="12" customFormat="1" ht="15" customHeight="1">
      <c r="A46" s="58" t="s">
        <v>556</v>
      </c>
      <c r="B46" s="108" t="s">
        <v>494</v>
      </c>
      <c r="C46" s="60" t="s">
        <v>131</v>
      </c>
      <c r="D46" s="111"/>
      <c r="E46" s="121" t="s">
        <v>489</v>
      </c>
      <c r="F46" s="135" t="s">
        <v>493</v>
      </c>
      <c r="G46" s="94" t="s">
        <v>482</v>
      </c>
      <c r="H46" s="94"/>
      <c r="I46" s="54"/>
    </row>
    <row r="47" spans="1:9" s="12" customFormat="1" ht="15" customHeight="1">
      <c r="A47" s="138" t="s">
        <v>38</v>
      </c>
      <c r="B47" s="139"/>
      <c r="C47" s="139"/>
      <c r="D47" s="139"/>
      <c r="E47" s="161"/>
      <c r="F47" s="162"/>
      <c r="G47" s="159"/>
      <c r="H47" s="160"/>
      <c r="I47" s="164"/>
    </row>
    <row r="48" spans="1:9" s="13" customFormat="1" ht="15" customHeight="1">
      <c r="A48" s="58" t="s">
        <v>39</v>
      </c>
      <c r="B48" s="60" t="s">
        <v>129</v>
      </c>
      <c r="C48" s="60">
        <f t="shared" si="0"/>
        <v>0</v>
      </c>
      <c r="D48" s="111">
        <v>0.5</v>
      </c>
      <c r="E48" s="112">
        <f aca="true" t="shared" si="4" ref="E48:E54">C48*(1-D48)</f>
        <v>0</v>
      </c>
      <c r="F48" s="107" t="s">
        <v>455</v>
      </c>
      <c r="G48" s="94" t="s">
        <v>435</v>
      </c>
      <c r="H48" s="94" t="s">
        <v>472</v>
      </c>
      <c r="I48" s="105" t="s">
        <v>522</v>
      </c>
    </row>
    <row r="49" spans="1:9" s="39" customFormat="1" ht="15" customHeight="1">
      <c r="A49" s="58" t="s">
        <v>40</v>
      </c>
      <c r="B49" s="60" t="s">
        <v>129</v>
      </c>
      <c r="C49" s="60">
        <f t="shared" si="0"/>
        <v>0</v>
      </c>
      <c r="D49" s="111">
        <v>0.5</v>
      </c>
      <c r="E49" s="112">
        <f t="shared" si="4"/>
        <v>0</v>
      </c>
      <c r="F49" s="107" t="s">
        <v>455</v>
      </c>
      <c r="G49" s="54" t="s">
        <v>447</v>
      </c>
      <c r="H49" s="54" t="s">
        <v>458</v>
      </c>
      <c r="I49" s="54"/>
    </row>
    <row r="50" spans="1:9" s="12" customFormat="1" ht="15" customHeight="1">
      <c r="A50" s="58" t="s">
        <v>41</v>
      </c>
      <c r="B50" s="60" t="s">
        <v>129</v>
      </c>
      <c r="C50" s="60">
        <f t="shared" si="0"/>
        <v>0</v>
      </c>
      <c r="D50" s="111">
        <v>0.5</v>
      </c>
      <c r="E50" s="112">
        <f t="shared" si="4"/>
        <v>0</v>
      </c>
      <c r="F50" s="107" t="s">
        <v>455</v>
      </c>
      <c r="G50" s="94" t="s">
        <v>447</v>
      </c>
      <c r="H50" s="94" t="s">
        <v>436</v>
      </c>
      <c r="I50" s="54"/>
    </row>
    <row r="51" spans="1:9" s="39" customFormat="1" ht="15" customHeight="1">
      <c r="A51" s="58" t="s">
        <v>42</v>
      </c>
      <c r="B51" s="60" t="s">
        <v>129</v>
      </c>
      <c r="C51" s="60">
        <f t="shared" si="0"/>
        <v>0</v>
      </c>
      <c r="D51" s="111">
        <v>0.5</v>
      </c>
      <c r="E51" s="112">
        <f t="shared" si="4"/>
        <v>0</v>
      </c>
      <c r="F51" s="107" t="s">
        <v>455</v>
      </c>
      <c r="G51" s="54" t="s">
        <v>437</v>
      </c>
      <c r="H51" s="54" t="s">
        <v>444</v>
      </c>
      <c r="I51" s="105" t="s">
        <v>491</v>
      </c>
    </row>
    <row r="52" spans="1:9" s="39" customFormat="1" ht="15" customHeight="1">
      <c r="A52" s="58" t="s">
        <v>92</v>
      </c>
      <c r="B52" s="60" t="s">
        <v>129</v>
      </c>
      <c r="C52" s="60">
        <f t="shared" si="0"/>
        <v>0</v>
      </c>
      <c r="D52" s="111">
        <v>0.5</v>
      </c>
      <c r="E52" s="112">
        <f t="shared" si="4"/>
        <v>0</v>
      </c>
      <c r="F52" s="107" t="s">
        <v>454</v>
      </c>
      <c r="G52" s="54" t="s">
        <v>439</v>
      </c>
      <c r="H52" s="54" t="s">
        <v>440</v>
      </c>
      <c r="I52" s="54"/>
    </row>
    <row r="53" spans="1:9" s="39" customFormat="1" ht="15" customHeight="1">
      <c r="A53" s="58" t="s">
        <v>43</v>
      </c>
      <c r="B53" s="170" t="s">
        <v>492</v>
      </c>
      <c r="C53" s="60">
        <f t="shared" si="0"/>
        <v>0</v>
      </c>
      <c r="D53" s="111"/>
      <c r="E53" s="112">
        <f t="shared" si="4"/>
        <v>0</v>
      </c>
      <c r="F53" s="114" t="s">
        <v>493</v>
      </c>
      <c r="G53" s="54" t="s">
        <v>439</v>
      </c>
      <c r="H53" s="54" t="s">
        <v>458</v>
      </c>
      <c r="I53" s="54"/>
    </row>
    <row r="54" spans="1:9" s="39" customFormat="1" ht="15" customHeight="1">
      <c r="A54" s="58" t="s">
        <v>44</v>
      </c>
      <c r="B54" s="60" t="s">
        <v>129</v>
      </c>
      <c r="C54" s="60">
        <f t="shared" si="0"/>
        <v>0</v>
      </c>
      <c r="D54" s="111">
        <v>0.5</v>
      </c>
      <c r="E54" s="112">
        <f t="shared" si="4"/>
        <v>0</v>
      </c>
      <c r="F54" s="107" t="s">
        <v>455</v>
      </c>
      <c r="G54" s="54" t="s">
        <v>462</v>
      </c>
      <c r="H54" s="54" t="s">
        <v>474</v>
      </c>
      <c r="I54" s="54"/>
    </row>
    <row r="55" spans="1:27" ht="15" customHeight="1">
      <c r="A55" s="138" t="s">
        <v>45</v>
      </c>
      <c r="B55" s="139"/>
      <c r="C55" s="139"/>
      <c r="D55" s="139"/>
      <c r="E55" s="161"/>
      <c r="F55" s="162"/>
      <c r="G55" s="159"/>
      <c r="H55" s="160"/>
      <c r="I55" s="164"/>
      <c r="J55" s="39"/>
      <c r="K55" s="39"/>
      <c r="L55" s="39"/>
      <c r="M55" s="39"/>
      <c r="N55" s="39"/>
      <c r="O55" s="39"/>
      <c r="P55" s="39"/>
      <c r="Q55" s="39"/>
      <c r="R55" s="39"/>
      <c r="S55" s="39"/>
      <c r="T55" s="39"/>
      <c r="U55" s="39"/>
      <c r="V55" s="39"/>
      <c r="W55" s="39"/>
      <c r="X55" s="44"/>
      <c r="Y55" s="39"/>
      <c r="Z55" s="39"/>
      <c r="AA55" s="39"/>
    </row>
    <row r="56" spans="1:27" s="9" customFormat="1" ht="15" customHeight="1">
      <c r="A56" s="58" t="s">
        <v>555</v>
      </c>
      <c r="B56" s="60" t="s">
        <v>108</v>
      </c>
      <c r="C56" s="60">
        <f aca="true" t="shared" si="5" ref="C56:C99">IF(B56="75% и более",2,(IF(B56="50% и более",1,0)))</f>
        <v>2</v>
      </c>
      <c r="D56" s="111"/>
      <c r="E56" s="112">
        <f aca="true" t="shared" si="6" ref="E56:E69">C56*(1-D56)</f>
        <v>2</v>
      </c>
      <c r="F56" s="107" t="s">
        <v>465</v>
      </c>
      <c r="G56" s="94" t="s">
        <v>445</v>
      </c>
      <c r="H56" s="94" t="s">
        <v>445</v>
      </c>
      <c r="I56" s="54"/>
      <c r="J56" s="39"/>
      <c r="K56" s="39"/>
      <c r="L56" s="39"/>
      <c r="M56" s="39"/>
      <c r="N56" s="39"/>
      <c r="O56" s="39"/>
      <c r="P56" s="39"/>
      <c r="Q56" s="39"/>
      <c r="R56" s="39"/>
      <c r="S56" s="39"/>
      <c r="T56" s="39"/>
      <c r="U56" s="39"/>
      <c r="V56" s="39"/>
      <c r="W56" s="39"/>
      <c r="X56" s="44"/>
      <c r="Y56" s="39"/>
      <c r="Z56" s="39"/>
      <c r="AA56" s="39"/>
    </row>
    <row r="57" spans="1:27" s="40" customFormat="1" ht="15" customHeight="1">
      <c r="A57" s="58" t="s">
        <v>47</v>
      </c>
      <c r="B57" s="60" t="s">
        <v>108</v>
      </c>
      <c r="C57" s="60">
        <f t="shared" si="5"/>
        <v>2</v>
      </c>
      <c r="D57" s="111">
        <v>0.5</v>
      </c>
      <c r="E57" s="112">
        <f t="shared" si="6"/>
        <v>1</v>
      </c>
      <c r="F57" s="107" t="s">
        <v>455</v>
      </c>
      <c r="G57" s="94" t="s">
        <v>439</v>
      </c>
      <c r="H57" s="94" t="s">
        <v>438</v>
      </c>
      <c r="I57" s="54"/>
      <c r="J57" s="39"/>
      <c r="K57" s="39"/>
      <c r="L57" s="39"/>
      <c r="M57" s="39"/>
      <c r="N57" s="39"/>
      <c r="O57" s="39"/>
      <c r="P57" s="39"/>
      <c r="Q57" s="39"/>
      <c r="R57" s="39"/>
      <c r="S57" s="39"/>
      <c r="T57" s="39"/>
      <c r="U57" s="39"/>
      <c r="V57" s="39"/>
      <c r="W57" s="39"/>
      <c r="X57" s="44"/>
      <c r="Y57" s="39"/>
      <c r="Z57" s="39"/>
      <c r="AA57" s="39"/>
    </row>
    <row r="58" spans="1:27" s="40" customFormat="1" ht="15" customHeight="1">
      <c r="A58" s="58" t="s">
        <v>48</v>
      </c>
      <c r="B58" s="60" t="s">
        <v>129</v>
      </c>
      <c r="C58" s="60">
        <f t="shared" si="5"/>
        <v>0</v>
      </c>
      <c r="D58" s="111">
        <v>0.5</v>
      </c>
      <c r="E58" s="112">
        <f t="shared" si="6"/>
        <v>0</v>
      </c>
      <c r="F58" s="123" t="s">
        <v>454</v>
      </c>
      <c r="G58" s="94" t="s">
        <v>447</v>
      </c>
      <c r="H58" s="94" t="s">
        <v>441</v>
      </c>
      <c r="I58" s="54"/>
      <c r="J58" s="39"/>
      <c r="K58" s="39"/>
      <c r="L58" s="39"/>
      <c r="M58" s="39"/>
      <c r="N58" s="39"/>
      <c r="O58" s="39"/>
      <c r="P58" s="39"/>
      <c r="Q58" s="39"/>
      <c r="R58" s="39"/>
      <c r="S58" s="39"/>
      <c r="T58" s="39"/>
      <c r="U58" s="39"/>
      <c r="V58" s="39"/>
      <c r="W58" s="39"/>
      <c r="X58" s="44"/>
      <c r="Y58" s="39"/>
      <c r="Z58" s="39"/>
      <c r="AA58" s="39"/>
    </row>
    <row r="59" spans="1:27" s="52" customFormat="1" ht="15" customHeight="1">
      <c r="A59" s="58" t="s">
        <v>49</v>
      </c>
      <c r="B59" s="60" t="s">
        <v>129</v>
      </c>
      <c r="C59" s="60">
        <f t="shared" si="5"/>
        <v>0</v>
      </c>
      <c r="D59" s="111">
        <v>0.5</v>
      </c>
      <c r="E59" s="112">
        <f t="shared" si="6"/>
        <v>0</v>
      </c>
      <c r="F59" s="107" t="s">
        <v>455</v>
      </c>
      <c r="G59" s="94" t="s">
        <v>435</v>
      </c>
      <c r="H59" s="94" t="s">
        <v>476</v>
      </c>
      <c r="I59" s="105" t="s">
        <v>491</v>
      </c>
      <c r="J59" s="13"/>
      <c r="K59" s="13"/>
      <c r="L59" s="13"/>
      <c r="M59" s="13"/>
      <c r="N59" s="13"/>
      <c r="O59" s="13"/>
      <c r="P59" s="13"/>
      <c r="Q59" s="13"/>
      <c r="R59" s="13"/>
      <c r="S59" s="13"/>
      <c r="T59" s="13"/>
      <c r="U59" s="13"/>
      <c r="V59" s="13"/>
      <c r="W59" s="13"/>
      <c r="X59" s="51"/>
      <c r="Y59" s="13"/>
      <c r="Z59" s="13"/>
      <c r="AA59" s="13"/>
    </row>
    <row r="60" spans="1:27" s="40" customFormat="1" ht="15" customHeight="1">
      <c r="A60" s="58" t="s">
        <v>50</v>
      </c>
      <c r="B60" s="60" t="s">
        <v>129</v>
      </c>
      <c r="C60" s="60">
        <f t="shared" si="5"/>
        <v>0</v>
      </c>
      <c r="D60" s="111">
        <v>0.5</v>
      </c>
      <c r="E60" s="112">
        <f t="shared" si="6"/>
        <v>0</v>
      </c>
      <c r="F60" s="123" t="s">
        <v>454</v>
      </c>
      <c r="G60" s="94" t="s">
        <v>475</v>
      </c>
      <c r="H60" s="94" t="s">
        <v>458</v>
      </c>
      <c r="I60" s="54"/>
      <c r="J60" s="39"/>
      <c r="K60" s="39"/>
      <c r="L60" s="39"/>
      <c r="M60" s="39"/>
      <c r="N60" s="39"/>
      <c r="O60" s="39"/>
      <c r="P60" s="39"/>
      <c r="Q60" s="39"/>
      <c r="R60" s="39"/>
      <c r="S60" s="39"/>
      <c r="T60" s="39"/>
      <c r="U60" s="39"/>
      <c r="V60" s="39"/>
      <c r="W60" s="39"/>
      <c r="X60" s="44"/>
      <c r="Y60" s="39"/>
      <c r="Z60" s="39"/>
      <c r="AA60" s="39"/>
    </row>
    <row r="61" spans="1:27" s="9" customFormat="1" ht="15" customHeight="1">
      <c r="A61" s="58" t="s">
        <v>51</v>
      </c>
      <c r="B61" s="60" t="s">
        <v>128</v>
      </c>
      <c r="C61" s="60">
        <f t="shared" si="5"/>
        <v>1</v>
      </c>
      <c r="D61" s="111">
        <v>0.5</v>
      </c>
      <c r="E61" s="112">
        <f t="shared" si="6"/>
        <v>0.5</v>
      </c>
      <c r="F61" s="123" t="s">
        <v>454</v>
      </c>
      <c r="G61" s="94" t="s">
        <v>437</v>
      </c>
      <c r="H61" s="94" t="s">
        <v>448</v>
      </c>
      <c r="I61" s="54"/>
      <c r="J61" s="39"/>
      <c r="K61" s="39"/>
      <c r="L61" s="39"/>
      <c r="M61" s="39"/>
      <c r="N61" s="39"/>
      <c r="O61" s="39"/>
      <c r="P61" s="39"/>
      <c r="Q61" s="39"/>
      <c r="R61" s="39"/>
      <c r="S61" s="39"/>
      <c r="T61" s="39"/>
      <c r="U61" s="39"/>
      <c r="V61" s="39"/>
      <c r="W61" s="39"/>
      <c r="X61" s="44"/>
      <c r="Y61" s="39"/>
      <c r="Z61" s="39"/>
      <c r="AA61" s="39"/>
    </row>
    <row r="62" spans="1:27" s="40" customFormat="1" ht="15">
      <c r="A62" s="58" t="s">
        <v>52</v>
      </c>
      <c r="B62" s="60" t="s">
        <v>129</v>
      </c>
      <c r="C62" s="60">
        <f t="shared" si="5"/>
        <v>0</v>
      </c>
      <c r="D62" s="111"/>
      <c r="E62" s="112">
        <f t="shared" si="6"/>
        <v>0</v>
      </c>
      <c r="F62" s="107" t="s">
        <v>465</v>
      </c>
      <c r="G62" s="94" t="s">
        <v>478</v>
      </c>
      <c r="H62" s="94" t="s">
        <v>440</v>
      </c>
      <c r="I62" s="54"/>
      <c r="J62" s="39"/>
      <c r="K62" s="39"/>
      <c r="L62" s="39"/>
      <c r="M62" s="39"/>
      <c r="N62" s="39"/>
      <c r="O62" s="39"/>
      <c r="P62" s="39"/>
      <c r="Q62" s="39"/>
      <c r="R62" s="39"/>
      <c r="S62" s="39"/>
      <c r="T62" s="39"/>
      <c r="U62" s="39"/>
      <c r="V62" s="39"/>
      <c r="W62" s="39"/>
      <c r="X62" s="44"/>
      <c r="Y62" s="39"/>
      <c r="Z62" s="39"/>
      <c r="AA62" s="39"/>
    </row>
    <row r="63" spans="1:27" s="40" customFormat="1" ht="15">
      <c r="A63" s="58" t="s">
        <v>53</v>
      </c>
      <c r="B63" s="60" t="s">
        <v>128</v>
      </c>
      <c r="C63" s="60">
        <f t="shared" si="5"/>
        <v>1</v>
      </c>
      <c r="D63" s="111">
        <v>0.5</v>
      </c>
      <c r="E63" s="112">
        <f t="shared" si="6"/>
        <v>0.5</v>
      </c>
      <c r="F63" s="107" t="s">
        <v>455</v>
      </c>
      <c r="G63" s="94" t="s">
        <v>443</v>
      </c>
      <c r="H63" s="94" t="s">
        <v>477</v>
      </c>
      <c r="I63" s="105" t="s">
        <v>491</v>
      </c>
      <c r="J63" s="39"/>
      <c r="K63" s="39"/>
      <c r="L63" s="39"/>
      <c r="M63" s="39"/>
      <c r="N63" s="39"/>
      <c r="O63" s="39"/>
      <c r="P63" s="39"/>
      <c r="Q63" s="39"/>
      <c r="R63" s="39"/>
      <c r="S63" s="39"/>
      <c r="T63" s="39"/>
      <c r="U63" s="39"/>
      <c r="V63" s="39"/>
      <c r="W63" s="39"/>
      <c r="X63" s="44"/>
      <c r="Y63" s="39"/>
      <c r="Z63" s="39"/>
      <c r="AA63" s="39"/>
    </row>
    <row r="64" spans="1:27" s="40" customFormat="1" ht="15">
      <c r="A64" s="58" t="s">
        <v>54</v>
      </c>
      <c r="B64" s="60" t="s">
        <v>108</v>
      </c>
      <c r="C64" s="60">
        <f t="shared" si="5"/>
        <v>2</v>
      </c>
      <c r="D64" s="111"/>
      <c r="E64" s="112">
        <f t="shared" si="6"/>
        <v>2</v>
      </c>
      <c r="F64" s="107" t="s">
        <v>465</v>
      </c>
      <c r="G64" s="94" t="s">
        <v>496</v>
      </c>
      <c r="H64" s="94" t="s">
        <v>448</v>
      </c>
      <c r="I64" s="54"/>
      <c r="J64" s="39"/>
      <c r="K64" s="39"/>
      <c r="L64" s="39"/>
      <c r="M64" s="39"/>
      <c r="N64" s="39"/>
      <c r="O64" s="39"/>
      <c r="P64" s="39"/>
      <c r="Q64" s="39"/>
      <c r="R64" s="39"/>
      <c r="S64" s="39"/>
      <c r="T64" s="39"/>
      <c r="U64" s="39"/>
      <c r="V64" s="39"/>
      <c r="W64" s="39"/>
      <c r="X64" s="44"/>
      <c r="Y64" s="39"/>
      <c r="Z64" s="39"/>
      <c r="AA64" s="39"/>
    </row>
    <row r="65" spans="1:27" s="40" customFormat="1" ht="15" customHeight="1">
      <c r="A65" s="58" t="s">
        <v>55</v>
      </c>
      <c r="B65" s="60" t="s">
        <v>108</v>
      </c>
      <c r="C65" s="60">
        <f t="shared" si="5"/>
        <v>2</v>
      </c>
      <c r="D65" s="111"/>
      <c r="E65" s="112">
        <f t="shared" si="6"/>
        <v>2</v>
      </c>
      <c r="F65" s="107" t="s">
        <v>465</v>
      </c>
      <c r="G65" s="94" t="s">
        <v>441</v>
      </c>
      <c r="H65" s="94" t="s">
        <v>448</v>
      </c>
      <c r="I65" s="54"/>
      <c r="J65" s="39"/>
      <c r="K65" s="39"/>
      <c r="L65" s="39"/>
      <c r="M65" s="39"/>
      <c r="N65" s="39"/>
      <c r="O65" s="39"/>
      <c r="P65" s="39"/>
      <c r="Q65" s="39"/>
      <c r="R65" s="39"/>
      <c r="S65" s="39"/>
      <c r="T65" s="39"/>
      <c r="U65" s="39"/>
      <c r="V65" s="39"/>
      <c r="W65" s="39"/>
      <c r="X65" s="44"/>
      <c r="Y65" s="39"/>
      <c r="Z65" s="39"/>
      <c r="AA65" s="39"/>
    </row>
    <row r="66" spans="1:27" s="40" customFormat="1" ht="15" customHeight="1">
      <c r="A66" s="58" t="s">
        <v>56</v>
      </c>
      <c r="B66" s="60" t="s">
        <v>129</v>
      </c>
      <c r="C66" s="60">
        <f t="shared" si="5"/>
        <v>0</v>
      </c>
      <c r="D66" s="111">
        <v>0.5</v>
      </c>
      <c r="E66" s="112">
        <f t="shared" si="6"/>
        <v>0</v>
      </c>
      <c r="F66" s="123" t="s">
        <v>454</v>
      </c>
      <c r="G66" s="94" t="s">
        <v>441</v>
      </c>
      <c r="H66" s="94" t="s">
        <v>442</v>
      </c>
      <c r="I66" s="54"/>
      <c r="J66" s="39"/>
      <c r="K66" s="39"/>
      <c r="L66" s="39"/>
      <c r="M66" s="39"/>
      <c r="N66" s="39"/>
      <c r="O66" s="39"/>
      <c r="P66" s="39"/>
      <c r="Q66" s="39"/>
      <c r="R66" s="39"/>
      <c r="S66" s="39"/>
      <c r="T66" s="39"/>
      <c r="U66" s="39"/>
      <c r="V66" s="39"/>
      <c r="W66" s="39"/>
      <c r="X66" s="44"/>
      <c r="Y66" s="39"/>
      <c r="Z66" s="39"/>
      <c r="AA66" s="39"/>
    </row>
    <row r="67" spans="1:24" s="13" customFormat="1" ht="15" customHeight="1">
      <c r="A67" s="58" t="s">
        <v>57</v>
      </c>
      <c r="B67" s="170" t="s">
        <v>129</v>
      </c>
      <c r="C67" s="60">
        <f t="shared" si="5"/>
        <v>0</v>
      </c>
      <c r="D67" s="111"/>
      <c r="E67" s="112">
        <f t="shared" si="6"/>
        <v>0</v>
      </c>
      <c r="F67" s="123" t="s">
        <v>505</v>
      </c>
      <c r="G67" s="94" t="s">
        <v>447</v>
      </c>
      <c r="H67" s="94" t="s">
        <v>436</v>
      </c>
      <c r="I67" s="105" t="s">
        <v>509</v>
      </c>
      <c r="X67" s="51"/>
    </row>
    <row r="68" spans="1:27" s="40" customFormat="1" ht="15" customHeight="1">
      <c r="A68" s="58" t="s">
        <v>58</v>
      </c>
      <c r="B68" s="60" t="s">
        <v>108</v>
      </c>
      <c r="C68" s="60">
        <f t="shared" si="5"/>
        <v>2</v>
      </c>
      <c r="D68" s="111"/>
      <c r="E68" s="112">
        <f t="shared" si="6"/>
        <v>2</v>
      </c>
      <c r="F68" s="107" t="s">
        <v>465</v>
      </c>
      <c r="G68" s="94" t="s">
        <v>439</v>
      </c>
      <c r="H68" s="94" t="s">
        <v>441</v>
      </c>
      <c r="I68" s="54"/>
      <c r="J68" s="39"/>
      <c r="K68" s="39"/>
      <c r="L68" s="39"/>
      <c r="M68" s="39"/>
      <c r="N68" s="39"/>
      <c r="O68" s="39"/>
      <c r="P68" s="39"/>
      <c r="Q68" s="39"/>
      <c r="R68" s="39"/>
      <c r="S68" s="39"/>
      <c r="T68" s="39"/>
      <c r="U68" s="39"/>
      <c r="V68" s="39"/>
      <c r="W68" s="39"/>
      <c r="X68" s="44"/>
      <c r="Y68" s="39"/>
      <c r="Z68" s="39"/>
      <c r="AA68" s="39"/>
    </row>
    <row r="69" spans="1:27" s="40" customFormat="1" ht="15" customHeight="1">
      <c r="A69" s="66" t="s">
        <v>59</v>
      </c>
      <c r="B69" s="60" t="s">
        <v>128</v>
      </c>
      <c r="C69" s="60">
        <f t="shared" si="5"/>
        <v>1</v>
      </c>
      <c r="D69" s="111">
        <v>0.5</v>
      </c>
      <c r="E69" s="112">
        <f t="shared" si="6"/>
        <v>0.5</v>
      </c>
      <c r="F69" s="107" t="s">
        <v>455</v>
      </c>
      <c r="G69" s="94" t="s">
        <v>475</v>
      </c>
      <c r="H69" s="94" t="s">
        <v>443</v>
      </c>
      <c r="I69" s="54"/>
      <c r="J69" s="39"/>
      <c r="K69" s="39"/>
      <c r="L69" s="39"/>
      <c r="M69" s="39"/>
      <c r="N69" s="39"/>
      <c r="O69" s="39"/>
      <c r="P69" s="39"/>
      <c r="Q69" s="39"/>
      <c r="R69" s="39"/>
      <c r="S69" s="39"/>
      <c r="T69" s="39"/>
      <c r="U69" s="39"/>
      <c r="V69" s="39"/>
      <c r="W69" s="39"/>
      <c r="X69" s="44"/>
      <c r="Y69" s="39"/>
      <c r="Z69" s="39"/>
      <c r="AA69" s="39"/>
    </row>
    <row r="70" spans="1:27" ht="15" customHeight="1">
      <c r="A70" s="138" t="s">
        <v>60</v>
      </c>
      <c r="B70" s="139"/>
      <c r="C70" s="139"/>
      <c r="D70" s="139"/>
      <c r="E70" s="161"/>
      <c r="F70" s="162"/>
      <c r="G70" s="159"/>
      <c r="H70" s="160"/>
      <c r="I70" s="164"/>
      <c r="J70" s="39"/>
      <c r="K70" s="39"/>
      <c r="L70" s="39"/>
      <c r="M70" s="39"/>
      <c r="N70" s="39"/>
      <c r="O70" s="39"/>
      <c r="P70" s="39"/>
      <c r="Q70" s="39"/>
      <c r="R70" s="39"/>
      <c r="S70" s="39"/>
      <c r="T70" s="39"/>
      <c r="U70" s="39"/>
      <c r="V70" s="39"/>
      <c r="W70" s="39"/>
      <c r="X70" s="44"/>
      <c r="Y70" s="39"/>
      <c r="Z70" s="39"/>
      <c r="AA70" s="39"/>
    </row>
    <row r="71" spans="1:27" s="9" customFormat="1" ht="15" customHeight="1">
      <c r="A71" s="58" t="s">
        <v>61</v>
      </c>
      <c r="B71" s="60" t="s">
        <v>129</v>
      </c>
      <c r="C71" s="60">
        <f t="shared" si="5"/>
        <v>0</v>
      </c>
      <c r="D71" s="111">
        <v>0.5</v>
      </c>
      <c r="E71" s="112">
        <f aca="true" t="shared" si="7" ref="E71:E76">C71*(1-D71)</f>
        <v>0</v>
      </c>
      <c r="F71" s="123" t="s">
        <v>454</v>
      </c>
      <c r="G71" s="94" t="s">
        <v>443</v>
      </c>
      <c r="H71" s="94" t="s">
        <v>448</v>
      </c>
      <c r="I71" s="105"/>
      <c r="J71" s="39"/>
      <c r="K71" s="39"/>
      <c r="L71" s="39"/>
      <c r="M71" s="39"/>
      <c r="N71" s="39"/>
      <c r="O71" s="39"/>
      <c r="P71" s="39"/>
      <c r="Q71" s="39"/>
      <c r="R71" s="39"/>
      <c r="S71" s="39"/>
      <c r="T71" s="39"/>
      <c r="U71" s="39"/>
      <c r="V71" s="39"/>
      <c r="W71" s="39"/>
      <c r="X71" s="44"/>
      <c r="Y71" s="39"/>
      <c r="Z71" s="39"/>
      <c r="AA71" s="39"/>
    </row>
    <row r="72" spans="1:27" s="40" customFormat="1" ht="15" customHeight="1">
      <c r="A72" s="58" t="s">
        <v>62</v>
      </c>
      <c r="B72" s="60" t="s">
        <v>128</v>
      </c>
      <c r="C72" s="60">
        <f t="shared" si="5"/>
        <v>1</v>
      </c>
      <c r="D72" s="111"/>
      <c r="E72" s="112">
        <f t="shared" si="7"/>
        <v>1</v>
      </c>
      <c r="F72" s="123" t="s">
        <v>465</v>
      </c>
      <c r="G72" s="94" t="s">
        <v>433</v>
      </c>
      <c r="H72" s="94" t="s">
        <v>443</v>
      </c>
      <c r="I72" s="54"/>
      <c r="J72" s="39"/>
      <c r="K72" s="39"/>
      <c r="L72" s="39"/>
      <c r="M72" s="39"/>
      <c r="N72" s="39"/>
      <c r="O72" s="39"/>
      <c r="P72" s="39"/>
      <c r="Q72" s="39"/>
      <c r="R72" s="39"/>
      <c r="S72" s="39"/>
      <c r="T72" s="39"/>
      <c r="U72" s="39"/>
      <c r="V72" s="39"/>
      <c r="W72" s="39"/>
      <c r="X72" s="44"/>
      <c r="Y72" s="39"/>
      <c r="Z72" s="39"/>
      <c r="AA72" s="39"/>
    </row>
    <row r="73" spans="1:27" s="9" customFormat="1" ht="15" customHeight="1">
      <c r="A73" s="66" t="s">
        <v>63</v>
      </c>
      <c r="B73" s="60" t="s">
        <v>108</v>
      </c>
      <c r="C73" s="60">
        <f t="shared" si="5"/>
        <v>2</v>
      </c>
      <c r="D73" s="111">
        <v>0.5</v>
      </c>
      <c r="E73" s="112">
        <f t="shared" si="7"/>
        <v>1</v>
      </c>
      <c r="F73" s="123" t="s">
        <v>465</v>
      </c>
      <c r="G73" s="94" t="s">
        <v>450</v>
      </c>
      <c r="H73" s="94" t="s">
        <v>438</v>
      </c>
      <c r="I73" s="105" t="s">
        <v>498</v>
      </c>
      <c r="J73" s="39"/>
      <c r="K73" s="39"/>
      <c r="L73" s="39"/>
      <c r="M73" s="39"/>
      <c r="N73" s="39"/>
      <c r="O73" s="39"/>
      <c r="P73" s="39"/>
      <c r="Q73" s="39"/>
      <c r="R73" s="39"/>
      <c r="S73" s="39"/>
      <c r="T73" s="39"/>
      <c r="U73" s="39"/>
      <c r="V73" s="39"/>
      <c r="W73" s="39"/>
      <c r="X73" s="44"/>
      <c r="Y73" s="39"/>
      <c r="Z73" s="39"/>
      <c r="AA73" s="39"/>
    </row>
    <row r="74" spans="1:27" s="9" customFormat="1" ht="15" customHeight="1">
      <c r="A74" s="66" t="s">
        <v>64</v>
      </c>
      <c r="B74" s="60" t="s">
        <v>108</v>
      </c>
      <c r="C74" s="60">
        <f t="shared" si="5"/>
        <v>2</v>
      </c>
      <c r="D74" s="111">
        <v>0.5</v>
      </c>
      <c r="E74" s="112">
        <f t="shared" si="7"/>
        <v>1</v>
      </c>
      <c r="F74" s="123" t="s">
        <v>455</v>
      </c>
      <c r="G74" s="94" t="s">
        <v>439</v>
      </c>
      <c r="H74" s="94" t="s">
        <v>479</v>
      </c>
      <c r="I74" s="105" t="s">
        <v>523</v>
      </c>
      <c r="J74" s="39"/>
      <c r="K74" s="39"/>
      <c r="L74" s="39"/>
      <c r="M74" s="39"/>
      <c r="N74" s="39"/>
      <c r="O74" s="39"/>
      <c r="P74" s="39"/>
      <c r="Q74" s="39"/>
      <c r="R74" s="39"/>
      <c r="S74" s="39"/>
      <c r="T74" s="39"/>
      <c r="U74" s="39"/>
      <c r="V74" s="39"/>
      <c r="W74" s="39"/>
      <c r="X74" s="44"/>
      <c r="Y74" s="39"/>
      <c r="Z74" s="39"/>
      <c r="AA74" s="39"/>
    </row>
    <row r="75" spans="1:27" s="40" customFormat="1" ht="15" customHeight="1">
      <c r="A75" s="58" t="s">
        <v>65</v>
      </c>
      <c r="B75" s="60" t="s">
        <v>108</v>
      </c>
      <c r="C75" s="60">
        <f t="shared" si="5"/>
        <v>2</v>
      </c>
      <c r="D75" s="111"/>
      <c r="E75" s="112">
        <f t="shared" si="7"/>
        <v>2</v>
      </c>
      <c r="F75" s="123" t="s">
        <v>465</v>
      </c>
      <c r="G75" s="94" t="s">
        <v>478</v>
      </c>
      <c r="H75" s="94" t="s">
        <v>500</v>
      </c>
      <c r="I75" s="137"/>
      <c r="J75" s="39"/>
      <c r="K75" s="39"/>
      <c r="L75" s="39"/>
      <c r="M75" s="39"/>
      <c r="N75" s="39"/>
      <c r="O75" s="39"/>
      <c r="P75" s="39"/>
      <c r="Q75" s="39"/>
      <c r="R75" s="39"/>
      <c r="S75" s="39"/>
      <c r="T75" s="39"/>
      <c r="U75" s="39"/>
      <c r="V75" s="39"/>
      <c r="W75" s="39"/>
      <c r="X75" s="44"/>
      <c r="Y75" s="39"/>
      <c r="Z75" s="39"/>
      <c r="AA75" s="39"/>
    </row>
    <row r="76" spans="1:27" s="40" customFormat="1" ht="15" customHeight="1">
      <c r="A76" s="66" t="s">
        <v>66</v>
      </c>
      <c r="B76" s="60" t="s">
        <v>128</v>
      </c>
      <c r="C76" s="60">
        <f t="shared" si="5"/>
        <v>1</v>
      </c>
      <c r="D76" s="111"/>
      <c r="E76" s="112">
        <f t="shared" si="7"/>
        <v>1</v>
      </c>
      <c r="F76" s="123" t="s">
        <v>465</v>
      </c>
      <c r="G76" s="94"/>
      <c r="H76" s="94" t="s">
        <v>502</v>
      </c>
      <c r="I76" s="54"/>
      <c r="J76" s="39"/>
      <c r="K76" s="39"/>
      <c r="L76" s="39"/>
      <c r="M76" s="39"/>
      <c r="N76" s="39"/>
      <c r="O76" s="39"/>
      <c r="P76" s="39"/>
      <c r="Q76" s="39"/>
      <c r="R76" s="39"/>
      <c r="S76" s="39"/>
      <c r="T76" s="39"/>
      <c r="U76" s="39"/>
      <c r="V76" s="39"/>
      <c r="W76" s="39"/>
      <c r="X76" s="44"/>
      <c r="Y76" s="39"/>
      <c r="Z76" s="39"/>
      <c r="AA76" s="39"/>
    </row>
    <row r="77" spans="1:27" s="12" customFormat="1" ht="15" customHeight="1">
      <c r="A77" s="150" t="s">
        <v>67</v>
      </c>
      <c r="B77" s="139"/>
      <c r="C77" s="139"/>
      <c r="D77" s="139"/>
      <c r="E77" s="139"/>
      <c r="F77" s="165"/>
      <c r="G77" s="159"/>
      <c r="H77" s="160"/>
      <c r="I77" s="164"/>
      <c r="J77" s="39"/>
      <c r="K77" s="39"/>
      <c r="L77" s="39"/>
      <c r="M77" s="39"/>
      <c r="N77" s="39"/>
      <c r="O77" s="39"/>
      <c r="P77" s="39"/>
      <c r="Q77" s="39"/>
      <c r="R77" s="39"/>
      <c r="S77" s="39"/>
      <c r="T77" s="39"/>
      <c r="U77" s="39"/>
      <c r="V77" s="39"/>
      <c r="W77" s="39"/>
      <c r="X77" s="44"/>
      <c r="Y77" s="39"/>
      <c r="Z77" s="39"/>
      <c r="AA77" s="39"/>
    </row>
    <row r="78" spans="1:27" s="9" customFormat="1" ht="15" customHeight="1">
      <c r="A78" s="58" t="s">
        <v>68</v>
      </c>
      <c r="B78" s="60" t="s">
        <v>129</v>
      </c>
      <c r="C78" s="60">
        <f t="shared" si="5"/>
        <v>0</v>
      </c>
      <c r="D78" s="111">
        <v>0.5</v>
      </c>
      <c r="E78" s="112">
        <f aca="true" t="shared" si="8" ref="E78:E86">C78*(1-D78)</f>
        <v>0</v>
      </c>
      <c r="F78" s="123" t="s">
        <v>455</v>
      </c>
      <c r="G78" s="94" t="s">
        <v>462</v>
      </c>
      <c r="H78" s="94" t="s">
        <v>434</v>
      </c>
      <c r="I78" s="54"/>
      <c r="J78" s="39"/>
      <c r="K78" s="39"/>
      <c r="L78" s="39"/>
      <c r="M78" s="39"/>
      <c r="N78" s="39"/>
      <c r="O78" s="39"/>
      <c r="P78" s="39"/>
      <c r="Q78" s="39"/>
      <c r="R78" s="39"/>
      <c r="S78" s="39"/>
      <c r="T78" s="39"/>
      <c r="U78" s="39"/>
      <c r="V78" s="39"/>
      <c r="W78" s="39"/>
      <c r="X78" s="44"/>
      <c r="Y78" s="39"/>
      <c r="Z78" s="39"/>
      <c r="AA78" s="39"/>
    </row>
    <row r="79" spans="1:27" s="41" customFormat="1" ht="15" customHeight="1">
      <c r="A79" s="58" t="s">
        <v>70</v>
      </c>
      <c r="B79" s="60" t="s">
        <v>108</v>
      </c>
      <c r="C79" s="60">
        <f t="shared" si="5"/>
        <v>2</v>
      </c>
      <c r="D79" s="111">
        <v>0.5</v>
      </c>
      <c r="E79" s="112">
        <f>C79*(1-D79)</f>
        <v>1</v>
      </c>
      <c r="F79" s="123" t="s">
        <v>455</v>
      </c>
      <c r="G79" s="94" t="s">
        <v>437</v>
      </c>
      <c r="H79" s="94" t="s">
        <v>444</v>
      </c>
      <c r="I79" s="105" t="s">
        <v>491</v>
      </c>
      <c r="J79" s="39"/>
      <c r="K79" s="39"/>
      <c r="L79" s="39"/>
      <c r="M79" s="39"/>
      <c r="N79" s="39"/>
      <c r="O79" s="39"/>
      <c r="P79" s="39"/>
      <c r="Q79" s="39"/>
      <c r="R79" s="39"/>
      <c r="S79" s="39"/>
      <c r="T79" s="39"/>
      <c r="U79" s="39"/>
      <c r="V79" s="39"/>
      <c r="W79" s="39"/>
      <c r="X79" s="44"/>
      <c r="Y79" s="39"/>
      <c r="Z79" s="39"/>
      <c r="AA79" s="39"/>
    </row>
    <row r="80" spans="1:27" s="40" customFormat="1" ht="15" customHeight="1">
      <c r="A80" s="58" t="s">
        <v>71</v>
      </c>
      <c r="B80" s="60" t="s">
        <v>129</v>
      </c>
      <c r="C80" s="60">
        <f t="shared" si="5"/>
        <v>0</v>
      </c>
      <c r="D80" s="111"/>
      <c r="E80" s="112">
        <f t="shared" si="8"/>
        <v>0</v>
      </c>
      <c r="F80" s="123" t="s">
        <v>465</v>
      </c>
      <c r="G80" s="94" t="s">
        <v>484</v>
      </c>
      <c r="H80" s="94" t="s">
        <v>462</v>
      </c>
      <c r="I80" s="54"/>
      <c r="J80" s="39"/>
      <c r="K80" s="39"/>
      <c r="L80" s="39"/>
      <c r="M80" s="39"/>
      <c r="N80" s="39"/>
      <c r="O80" s="39"/>
      <c r="P80" s="39"/>
      <c r="Q80" s="39"/>
      <c r="R80" s="39"/>
      <c r="S80" s="39"/>
      <c r="T80" s="39"/>
      <c r="U80" s="39"/>
      <c r="V80" s="39"/>
      <c r="W80" s="39"/>
      <c r="X80" s="44"/>
      <c r="Y80" s="39"/>
      <c r="Z80" s="39"/>
      <c r="AA80" s="39"/>
    </row>
    <row r="81" spans="1:27" s="40" customFormat="1" ht="15" customHeight="1">
      <c r="A81" s="66" t="s">
        <v>72</v>
      </c>
      <c r="B81" s="60" t="s">
        <v>129</v>
      </c>
      <c r="C81" s="60">
        <f t="shared" si="5"/>
        <v>0</v>
      </c>
      <c r="D81" s="111">
        <v>0.5</v>
      </c>
      <c r="E81" s="112">
        <f t="shared" si="8"/>
        <v>0</v>
      </c>
      <c r="F81" s="123" t="s">
        <v>454</v>
      </c>
      <c r="G81" s="94" t="s">
        <v>443</v>
      </c>
      <c r="H81" s="94" t="s">
        <v>448</v>
      </c>
      <c r="I81" s="54"/>
      <c r="J81" s="39"/>
      <c r="K81" s="39"/>
      <c r="L81" s="39"/>
      <c r="M81" s="39"/>
      <c r="N81" s="39"/>
      <c r="O81" s="39"/>
      <c r="P81" s="39"/>
      <c r="Q81" s="39"/>
      <c r="R81" s="39"/>
      <c r="S81" s="39"/>
      <c r="T81" s="39"/>
      <c r="U81" s="39"/>
      <c r="V81" s="39"/>
      <c r="W81" s="39"/>
      <c r="X81" s="44"/>
      <c r="Y81" s="39"/>
      <c r="Z81" s="39"/>
      <c r="AA81" s="39"/>
    </row>
    <row r="82" spans="1:27" s="52" customFormat="1" ht="15" customHeight="1">
      <c r="A82" s="66" t="s">
        <v>74</v>
      </c>
      <c r="B82" s="60" t="s">
        <v>129</v>
      </c>
      <c r="C82" s="60">
        <f t="shared" si="5"/>
        <v>0</v>
      </c>
      <c r="D82" s="111">
        <v>0.5</v>
      </c>
      <c r="E82" s="112">
        <f t="shared" si="8"/>
        <v>0</v>
      </c>
      <c r="F82" s="123" t="s">
        <v>454</v>
      </c>
      <c r="G82" s="94" t="s">
        <v>447</v>
      </c>
      <c r="H82" s="94" t="s">
        <v>480</v>
      </c>
      <c r="I82" s="54"/>
      <c r="J82" s="13"/>
      <c r="K82" s="13"/>
      <c r="L82" s="13"/>
      <c r="M82" s="13"/>
      <c r="N82" s="13"/>
      <c r="O82" s="13"/>
      <c r="P82" s="13"/>
      <c r="Q82" s="13"/>
      <c r="R82" s="13"/>
      <c r="S82" s="13"/>
      <c r="T82" s="13"/>
      <c r="U82" s="13"/>
      <c r="V82" s="13"/>
      <c r="W82" s="13"/>
      <c r="X82" s="51"/>
      <c r="Y82" s="13"/>
      <c r="Z82" s="13"/>
      <c r="AA82" s="13"/>
    </row>
    <row r="83" spans="1:27" s="9" customFormat="1" ht="15" customHeight="1">
      <c r="A83" s="58" t="s">
        <v>75</v>
      </c>
      <c r="B83" s="60" t="s">
        <v>129</v>
      </c>
      <c r="C83" s="60">
        <f t="shared" si="5"/>
        <v>0</v>
      </c>
      <c r="D83" s="111">
        <v>0.5</v>
      </c>
      <c r="E83" s="112">
        <f t="shared" si="8"/>
        <v>0</v>
      </c>
      <c r="F83" s="123" t="s">
        <v>455</v>
      </c>
      <c r="G83" s="94" t="s">
        <v>437</v>
      </c>
      <c r="H83" s="94" t="s">
        <v>444</v>
      </c>
      <c r="I83" s="105"/>
      <c r="J83" s="39"/>
      <c r="K83" s="39"/>
      <c r="L83" s="39"/>
      <c r="M83" s="39"/>
      <c r="N83" s="39"/>
      <c r="O83" s="39"/>
      <c r="P83" s="39"/>
      <c r="Q83" s="39"/>
      <c r="R83" s="39"/>
      <c r="S83" s="39"/>
      <c r="T83" s="39"/>
      <c r="U83" s="39"/>
      <c r="V83" s="39"/>
      <c r="W83" s="39"/>
      <c r="X83" s="44"/>
      <c r="Y83" s="39"/>
      <c r="Z83" s="39"/>
      <c r="AA83" s="39"/>
    </row>
    <row r="84" spans="1:27" s="42" customFormat="1" ht="15" customHeight="1">
      <c r="A84" s="66" t="s">
        <v>76</v>
      </c>
      <c r="B84" s="60" t="s">
        <v>129</v>
      </c>
      <c r="C84" s="60">
        <f t="shared" si="5"/>
        <v>0</v>
      </c>
      <c r="D84" s="111">
        <v>0.5</v>
      </c>
      <c r="E84" s="112">
        <f t="shared" si="8"/>
        <v>0</v>
      </c>
      <c r="F84" s="123" t="s">
        <v>454</v>
      </c>
      <c r="G84" s="94" t="s">
        <v>435</v>
      </c>
      <c r="H84" s="94" t="s">
        <v>481</v>
      </c>
      <c r="I84" s="54"/>
      <c r="J84" s="39"/>
      <c r="K84" s="39"/>
      <c r="L84" s="39"/>
      <c r="M84" s="39"/>
      <c r="N84" s="39"/>
      <c r="O84" s="39"/>
      <c r="P84" s="39"/>
      <c r="Q84" s="39"/>
      <c r="R84" s="39"/>
      <c r="S84" s="39"/>
      <c r="T84" s="39"/>
      <c r="U84" s="39"/>
      <c r="V84" s="39"/>
      <c r="W84" s="39"/>
      <c r="X84" s="44"/>
      <c r="Y84" s="39"/>
      <c r="Z84" s="39"/>
      <c r="AA84" s="39"/>
    </row>
    <row r="85" spans="1:27" s="40" customFormat="1" ht="15" customHeight="1">
      <c r="A85" s="58" t="s">
        <v>77</v>
      </c>
      <c r="B85" s="60" t="s">
        <v>108</v>
      </c>
      <c r="C85" s="60">
        <f t="shared" si="5"/>
        <v>2</v>
      </c>
      <c r="D85" s="111"/>
      <c r="E85" s="112">
        <f t="shared" si="8"/>
        <v>2</v>
      </c>
      <c r="F85" s="123" t="s">
        <v>465</v>
      </c>
      <c r="G85" s="94" t="s">
        <v>452</v>
      </c>
      <c r="H85" s="94" t="s">
        <v>462</v>
      </c>
      <c r="I85" s="54"/>
      <c r="J85" s="39"/>
      <c r="K85" s="39"/>
      <c r="L85" s="39"/>
      <c r="M85" s="39"/>
      <c r="N85" s="39"/>
      <c r="O85" s="39"/>
      <c r="P85" s="39"/>
      <c r="Q85" s="39"/>
      <c r="R85" s="39"/>
      <c r="S85" s="39"/>
      <c r="T85" s="39"/>
      <c r="U85" s="39"/>
      <c r="V85" s="39"/>
      <c r="W85" s="39"/>
      <c r="X85" s="44"/>
      <c r="Y85" s="39"/>
      <c r="Z85" s="39"/>
      <c r="AA85" s="39"/>
    </row>
    <row r="86" spans="1:27" s="9" customFormat="1" ht="15" customHeight="1">
      <c r="A86" s="58" t="s">
        <v>78</v>
      </c>
      <c r="B86" s="170" t="s">
        <v>129</v>
      </c>
      <c r="C86" s="60">
        <f t="shared" si="5"/>
        <v>0</v>
      </c>
      <c r="D86" s="111"/>
      <c r="E86" s="112">
        <f t="shared" si="8"/>
        <v>0</v>
      </c>
      <c r="F86" s="123" t="s">
        <v>465</v>
      </c>
      <c r="G86" s="94" t="s">
        <v>468</v>
      </c>
      <c r="H86" s="94" t="s">
        <v>458</v>
      </c>
      <c r="I86" s="105"/>
      <c r="J86" s="39"/>
      <c r="K86" s="39"/>
      <c r="L86" s="39"/>
      <c r="M86" s="39"/>
      <c r="N86" s="39"/>
      <c r="O86" s="39"/>
      <c r="P86" s="39"/>
      <c r="Q86" s="39"/>
      <c r="R86" s="39"/>
      <c r="S86" s="39"/>
      <c r="T86" s="39"/>
      <c r="U86" s="39"/>
      <c r="V86" s="39"/>
      <c r="W86" s="39"/>
      <c r="X86" s="44"/>
      <c r="Y86" s="39"/>
      <c r="Z86" s="39"/>
      <c r="AA86" s="39"/>
    </row>
    <row r="87" spans="1:27" s="40" customFormat="1" ht="15" customHeight="1">
      <c r="A87" s="58" t="s">
        <v>79</v>
      </c>
      <c r="B87" s="60" t="s">
        <v>128</v>
      </c>
      <c r="C87" s="60">
        <f t="shared" si="5"/>
        <v>1</v>
      </c>
      <c r="D87" s="111">
        <v>0.5</v>
      </c>
      <c r="E87" s="112">
        <f>C87*(1-D87)</f>
        <v>0.5</v>
      </c>
      <c r="F87" s="123" t="s">
        <v>454</v>
      </c>
      <c r="G87" s="94" t="s">
        <v>462</v>
      </c>
      <c r="H87" s="94" t="s">
        <v>448</v>
      </c>
      <c r="I87" s="54"/>
      <c r="J87" s="39"/>
      <c r="K87" s="39"/>
      <c r="L87" s="39"/>
      <c r="M87" s="39"/>
      <c r="N87" s="39"/>
      <c r="O87" s="39"/>
      <c r="P87" s="39"/>
      <c r="Q87" s="39"/>
      <c r="R87" s="39"/>
      <c r="S87" s="39"/>
      <c r="T87" s="39"/>
      <c r="U87" s="39"/>
      <c r="V87" s="39"/>
      <c r="W87" s="39"/>
      <c r="X87" s="44"/>
      <c r="Y87" s="39"/>
      <c r="Z87" s="39"/>
      <c r="AA87" s="39"/>
    </row>
    <row r="88" spans="1:27" s="12" customFormat="1" ht="15" customHeight="1">
      <c r="A88" s="150" t="s">
        <v>80</v>
      </c>
      <c r="B88" s="139"/>
      <c r="C88" s="139"/>
      <c r="D88" s="139"/>
      <c r="E88" s="139"/>
      <c r="F88" s="165"/>
      <c r="G88" s="159"/>
      <c r="H88" s="160"/>
      <c r="I88" s="164"/>
      <c r="J88" s="39"/>
      <c r="K88" s="39"/>
      <c r="L88" s="39"/>
      <c r="M88" s="39"/>
      <c r="N88" s="39"/>
      <c r="O88" s="39"/>
      <c r="P88" s="39"/>
      <c r="Q88" s="39"/>
      <c r="R88" s="39"/>
      <c r="S88" s="39"/>
      <c r="T88" s="39"/>
      <c r="U88" s="39"/>
      <c r="V88" s="39"/>
      <c r="W88" s="39"/>
      <c r="X88" s="44"/>
      <c r="Y88" s="39"/>
      <c r="Z88" s="39"/>
      <c r="AA88" s="39"/>
    </row>
    <row r="89" spans="1:27" s="12" customFormat="1" ht="15" customHeight="1">
      <c r="A89" s="58" t="s">
        <v>69</v>
      </c>
      <c r="B89" s="60" t="s">
        <v>108</v>
      </c>
      <c r="C89" s="60">
        <f>IF(B89="75% и более",2,(IF(B89="50% и более",1,0)))</f>
        <v>2</v>
      </c>
      <c r="D89" s="111">
        <v>0.5</v>
      </c>
      <c r="E89" s="112">
        <f>C89*(1-D89)</f>
        <v>1</v>
      </c>
      <c r="F89" s="136" t="s">
        <v>504</v>
      </c>
      <c r="G89" s="94" t="s">
        <v>444</v>
      </c>
      <c r="H89" s="94" t="s">
        <v>503</v>
      </c>
      <c r="I89" s="54"/>
      <c r="J89" s="39"/>
      <c r="K89" s="39"/>
      <c r="L89" s="39"/>
      <c r="M89" s="39"/>
      <c r="N89" s="39"/>
      <c r="O89" s="39"/>
      <c r="P89" s="39"/>
      <c r="Q89" s="39"/>
      <c r="R89" s="39"/>
      <c r="S89" s="39"/>
      <c r="T89" s="39"/>
      <c r="U89" s="39"/>
      <c r="V89" s="39"/>
      <c r="W89" s="39"/>
      <c r="X89" s="44"/>
      <c r="Y89" s="39"/>
      <c r="Z89" s="39"/>
      <c r="AA89" s="39"/>
    </row>
    <row r="90" spans="1:24" s="13" customFormat="1" ht="15" customHeight="1">
      <c r="A90" s="58" t="s">
        <v>81</v>
      </c>
      <c r="B90" s="170" t="s">
        <v>129</v>
      </c>
      <c r="C90" s="60">
        <f t="shared" si="5"/>
        <v>0</v>
      </c>
      <c r="D90" s="111"/>
      <c r="E90" s="112">
        <f aca="true" t="shared" si="9" ref="E90:E99">C90*(1-D90)</f>
        <v>0</v>
      </c>
      <c r="F90" s="123" t="s">
        <v>505</v>
      </c>
      <c r="G90" s="94" t="s">
        <v>462</v>
      </c>
      <c r="H90" s="94" t="s">
        <v>438</v>
      </c>
      <c r="I90" s="105" t="s">
        <v>560</v>
      </c>
      <c r="J90" s="14"/>
      <c r="X90" s="51"/>
    </row>
    <row r="91" spans="1:24" s="13" customFormat="1" ht="15" customHeight="1">
      <c r="A91" s="66" t="s">
        <v>73</v>
      </c>
      <c r="B91" s="60" t="s">
        <v>129</v>
      </c>
      <c r="C91" s="60">
        <f>IF(B91="75% и более",2,(IF(B91="50% и более",1,0)))</f>
        <v>0</v>
      </c>
      <c r="D91" s="111">
        <v>0.5</v>
      </c>
      <c r="E91" s="112">
        <f>C91*(1-D91)</f>
        <v>0</v>
      </c>
      <c r="F91" s="123" t="s">
        <v>454</v>
      </c>
      <c r="G91" s="94" t="s">
        <v>462</v>
      </c>
      <c r="H91" s="94" t="s">
        <v>463</v>
      </c>
      <c r="I91" s="54"/>
      <c r="J91" s="14"/>
      <c r="X91" s="51"/>
    </row>
    <row r="92" spans="1:27" s="40" customFormat="1" ht="15" customHeight="1">
      <c r="A92" s="58" t="s">
        <v>82</v>
      </c>
      <c r="B92" s="60" t="s">
        <v>108</v>
      </c>
      <c r="C92" s="60">
        <f t="shared" si="5"/>
        <v>2</v>
      </c>
      <c r="D92" s="111">
        <v>0.5</v>
      </c>
      <c r="E92" s="112">
        <f t="shared" si="9"/>
        <v>1</v>
      </c>
      <c r="F92" s="123" t="s">
        <v>455</v>
      </c>
      <c r="G92" s="94" t="s">
        <v>475</v>
      </c>
      <c r="H92" s="94" t="s">
        <v>508</v>
      </c>
      <c r="I92" s="105"/>
      <c r="J92" s="39"/>
      <c r="K92" s="39"/>
      <c r="L92" s="39"/>
      <c r="M92" s="39"/>
      <c r="N92" s="39"/>
      <c r="O92" s="39"/>
      <c r="P92" s="39"/>
      <c r="Q92" s="39"/>
      <c r="R92" s="39"/>
      <c r="S92" s="39"/>
      <c r="T92" s="39"/>
      <c r="U92" s="39"/>
      <c r="V92" s="39"/>
      <c r="W92" s="39"/>
      <c r="X92" s="44"/>
      <c r="Y92" s="39"/>
      <c r="Z92" s="39"/>
      <c r="AA92" s="39"/>
    </row>
    <row r="93" spans="1:27" s="40" customFormat="1" ht="15" customHeight="1">
      <c r="A93" s="66" t="s">
        <v>83</v>
      </c>
      <c r="B93" s="60" t="s">
        <v>129</v>
      </c>
      <c r="C93" s="60">
        <f t="shared" si="5"/>
        <v>0</v>
      </c>
      <c r="D93" s="111">
        <v>0.5</v>
      </c>
      <c r="E93" s="112">
        <f t="shared" si="9"/>
        <v>0</v>
      </c>
      <c r="F93" s="123" t="s">
        <v>454</v>
      </c>
      <c r="G93" s="94" t="s">
        <v>442</v>
      </c>
      <c r="H93" s="94" t="s">
        <v>444</v>
      </c>
      <c r="I93" s="54"/>
      <c r="J93" s="39"/>
      <c r="K93" s="39"/>
      <c r="L93" s="39"/>
      <c r="M93" s="39"/>
      <c r="N93" s="39"/>
      <c r="O93" s="39"/>
      <c r="P93" s="39"/>
      <c r="Q93" s="39"/>
      <c r="R93" s="39"/>
      <c r="S93" s="39"/>
      <c r="T93" s="39"/>
      <c r="U93" s="39"/>
      <c r="V93" s="39"/>
      <c r="W93" s="39"/>
      <c r="X93" s="44"/>
      <c r="Y93" s="39"/>
      <c r="Z93" s="39"/>
      <c r="AA93" s="39"/>
    </row>
    <row r="94" spans="1:27" s="9" customFormat="1" ht="15" customHeight="1">
      <c r="A94" s="58" t="s">
        <v>84</v>
      </c>
      <c r="B94" s="60" t="s">
        <v>129</v>
      </c>
      <c r="C94" s="60">
        <f t="shared" si="5"/>
        <v>0</v>
      </c>
      <c r="D94" s="111"/>
      <c r="E94" s="112">
        <f t="shared" si="9"/>
        <v>0</v>
      </c>
      <c r="F94" s="123" t="s">
        <v>465</v>
      </c>
      <c r="G94" s="94" t="s">
        <v>450</v>
      </c>
      <c r="H94" s="94" t="s">
        <v>444</v>
      </c>
      <c r="I94" s="54"/>
      <c r="J94" s="39"/>
      <c r="K94" s="39"/>
      <c r="L94" s="39"/>
      <c r="M94" s="39"/>
      <c r="N94" s="39"/>
      <c r="O94" s="39"/>
      <c r="P94" s="39"/>
      <c r="Q94" s="39"/>
      <c r="R94" s="39"/>
      <c r="S94" s="39"/>
      <c r="T94" s="39"/>
      <c r="U94" s="39"/>
      <c r="V94" s="39"/>
      <c r="W94" s="39"/>
      <c r="X94" s="44"/>
      <c r="Y94" s="39"/>
      <c r="Z94" s="39"/>
      <c r="AA94" s="39"/>
    </row>
    <row r="95" spans="1:27" s="9" customFormat="1" ht="15" customHeight="1">
      <c r="A95" s="66" t="s">
        <v>85</v>
      </c>
      <c r="B95" s="60" t="s">
        <v>129</v>
      </c>
      <c r="C95" s="60">
        <f t="shared" si="5"/>
        <v>0</v>
      </c>
      <c r="D95" s="111">
        <v>0.5</v>
      </c>
      <c r="E95" s="112">
        <f t="shared" si="9"/>
        <v>0</v>
      </c>
      <c r="F95" s="123" t="s">
        <v>455</v>
      </c>
      <c r="G95" s="94" t="s">
        <v>443</v>
      </c>
      <c r="H95" s="94" t="s">
        <v>483</v>
      </c>
      <c r="I95" s="54"/>
      <c r="J95" s="39"/>
      <c r="K95" s="39"/>
      <c r="L95" s="39"/>
      <c r="M95" s="39"/>
      <c r="N95" s="39"/>
      <c r="O95" s="39"/>
      <c r="P95" s="39"/>
      <c r="Q95" s="39"/>
      <c r="R95" s="39"/>
      <c r="S95" s="39"/>
      <c r="T95" s="39"/>
      <c r="U95" s="39"/>
      <c r="V95" s="39"/>
      <c r="W95" s="39"/>
      <c r="X95" s="44"/>
      <c r="Y95" s="39"/>
      <c r="Z95" s="39"/>
      <c r="AA95" s="39"/>
    </row>
    <row r="96" spans="1:27" s="9" customFormat="1" ht="15" customHeight="1">
      <c r="A96" s="58" t="s">
        <v>86</v>
      </c>
      <c r="B96" s="60" t="s">
        <v>108</v>
      </c>
      <c r="C96" s="60">
        <f t="shared" si="5"/>
        <v>2</v>
      </c>
      <c r="D96" s="111"/>
      <c r="E96" s="112">
        <f t="shared" si="9"/>
        <v>2</v>
      </c>
      <c r="F96" s="123" t="s">
        <v>465</v>
      </c>
      <c r="G96" s="94" t="s">
        <v>485</v>
      </c>
      <c r="H96" s="94" t="s">
        <v>436</v>
      </c>
      <c r="I96" s="54"/>
      <c r="J96" s="39"/>
      <c r="K96" s="39"/>
      <c r="L96" s="39"/>
      <c r="M96" s="39"/>
      <c r="N96" s="39"/>
      <c r="O96" s="39"/>
      <c r="P96" s="39"/>
      <c r="Q96" s="39"/>
      <c r="R96" s="39"/>
      <c r="S96" s="39"/>
      <c r="T96" s="39"/>
      <c r="U96" s="39"/>
      <c r="V96" s="39"/>
      <c r="W96" s="39"/>
      <c r="X96" s="44"/>
      <c r="Y96" s="39"/>
      <c r="Z96" s="39"/>
      <c r="AA96" s="39"/>
    </row>
    <row r="97" spans="1:27" s="40" customFormat="1" ht="15" customHeight="1">
      <c r="A97" s="58" t="s">
        <v>87</v>
      </c>
      <c r="B97" s="60" t="s">
        <v>108</v>
      </c>
      <c r="C97" s="60">
        <f t="shared" si="5"/>
        <v>2</v>
      </c>
      <c r="D97" s="111">
        <v>0.5</v>
      </c>
      <c r="E97" s="112">
        <f t="shared" si="9"/>
        <v>1</v>
      </c>
      <c r="F97" s="123" t="s">
        <v>454</v>
      </c>
      <c r="G97" s="94" t="s">
        <v>441</v>
      </c>
      <c r="H97" s="94" t="s">
        <v>463</v>
      </c>
      <c r="I97" s="54"/>
      <c r="J97" s="39"/>
      <c r="K97" s="39"/>
      <c r="L97" s="39"/>
      <c r="M97" s="39"/>
      <c r="N97" s="39"/>
      <c r="O97" s="39"/>
      <c r="P97" s="39"/>
      <c r="Q97" s="39"/>
      <c r="R97" s="39"/>
      <c r="S97" s="39"/>
      <c r="T97" s="39"/>
      <c r="U97" s="39"/>
      <c r="V97" s="39"/>
      <c r="W97" s="39"/>
      <c r="X97" s="44"/>
      <c r="Y97" s="39"/>
      <c r="Z97" s="39"/>
      <c r="AA97" s="39"/>
    </row>
    <row r="98" spans="1:27" s="40" customFormat="1" ht="15" customHeight="1">
      <c r="A98" s="58" t="s">
        <v>88</v>
      </c>
      <c r="B98" s="60" t="s">
        <v>129</v>
      </c>
      <c r="C98" s="60">
        <f t="shared" si="5"/>
        <v>0</v>
      </c>
      <c r="D98" s="111">
        <v>0.5</v>
      </c>
      <c r="E98" s="112">
        <f t="shared" si="9"/>
        <v>0</v>
      </c>
      <c r="F98" s="123" t="s">
        <v>454</v>
      </c>
      <c r="G98" s="94" t="s">
        <v>439</v>
      </c>
      <c r="H98" s="94" t="s">
        <v>444</v>
      </c>
      <c r="I98" s="54"/>
      <c r="J98" s="39"/>
      <c r="K98" s="39"/>
      <c r="L98" s="39"/>
      <c r="M98" s="39"/>
      <c r="N98" s="39"/>
      <c r="O98" s="39"/>
      <c r="P98" s="39"/>
      <c r="Q98" s="39"/>
      <c r="R98" s="39"/>
      <c r="S98" s="39"/>
      <c r="T98" s="39"/>
      <c r="U98" s="39"/>
      <c r="V98" s="39"/>
      <c r="W98" s="39"/>
      <c r="X98" s="44"/>
      <c r="Y98" s="39"/>
      <c r="Z98" s="39"/>
      <c r="AA98" s="39"/>
    </row>
    <row r="99" spans="1:27" s="40" customFormat="1" ht="15" customHeight="1">
      <c r="A99" s="58" t="s">
        <v>89</v>
      </c>
      <c r="B99" s="60" t="s">
        <v>129</v>
      </c>
      <c r="C99" s="60">
        <f t="shared" si="5"/>
        <v>0</v>
      </c>
      <c r="D99" s="111"/>
      <c r="E99" s="112">
        <f t="shared" si="9"/>
        <v>0</v>
      </c>
      <c r="F99" s="123" t="s">
        <v>465</v>
      </c>
      <c r="G99" s="94" t="s">
        <v>468</v>
      </c>
      <c r="H99" s="94" t="s">
        <v>472</v>
      </c>
      <c r="I99" s="54"/>
      <c r="J99" s="39"/>
      <c r="K99" s="39"/>
      <c r="L99" s="39"/>
      <c r="M99" s="39"/>
      <c r="N99" s="39"/>
      <c r="O99" s="39"/>
      <c r="P99" s="39"/>
      <c r="Q99" s="39"/>
      <c r="R99" s="39"/>
      <c r="S99" s="39"/>
      <c r="T99" s="39"/>
      <c r="U99" s="39"/>
      <c r="V99" s="39"/>
      <c r="W99" s="39"/>
      <c r="X99" s="44"/>
      <c r="Y99" s="39"/>
      <c r="Z99" s="39"/>
      <c r="AA99" s="39"/>
    </row>
    <row r="100" spans="1:27" s="175" customFormat="1" ht="15" customHeight="1">
      <c r="A100" s="116" t="s">
        <v>559</v>
      </c>
      <c r="B100" s="117"/>
      <c r="C100" s="117"/>
      <c r="D100" s="118"/>
      <c r="E100" s="119"/>
      <c r="F100" s="119"/>
      <c r="G100" s="172"/>
      <c r="H100" s="172"/>
      <c r="I100" s="120"/>
      <c r="J100" s="173"/>
      <c r="K100" s="173"/>
      <c r="L100" s="173"/>
      <c r="M100" s="173"/>
      <c r="N100" s="173"/>
      <c r="O100" s="173"/>
      <c r="P100" s="173"/>
      <c r="Q100" s="173"/>
      <c r="R100" s="173"/>
      <c r="S100" s="173"/>
      <c r="T100" s="173"/>
      <c r="U100" s="173"/>
      <c r="V100" s="173"/>
      <c r="W100" s="173"/>
      <c r="X100" s="174"/>
      <c r="Y100" s="173"/>
      <c r="Z100" s="173"/>
      <c r="AA100" s="173"/>
    </row>
    <row r="101" spans="1:27" s="175" customFormat="1" ht="15" customHeight="1">
      <c r="A101" s="116" t="s">
        <v>557</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4"/>
      <c r="Y101" s="173"/>
      <c r="Z101" s="173"/>
      <c r="AA101" s="173"/>
    </row>
    <row r="102" spans="1:25" s="173" customFormat="1" ht="15" customHeight="1">
      <c r="A102" s="176" t="s">
        <v>558</v>
      </c>
      <c r="Y102" s="174"/>
    </row>
    <row r="103" spans="1:28" ht="15">
      <c r="A103" s="100"/>
      <c r="B103" s="4"/>
      <c r="C103" s="4"/>
      <c r="D103" s="4"/>
      <c r="E103" s="21"/>
      <c r="F103" s="21"/>
      <c r="G103" s="4"/>
      <c r="H103" s="67"/>
      <c r="I103" s="39"/>
      <c r="J103" s="39"/>
      <c r="K103" s="39"/>
      <c r="L103" s="39"/>
      <c r="M103" s="39"/>
      <c r="N103" s="39"/>
      <c r="O103" s="39"/>
      <c r="P103" s="39"/>
      <c r="Q103" s="39"/>
      <c r="R103" s="39"/>
      <c r="S103" s="39"/>
      <c r="T103" s="39"/>
      <c r="U103" s="39"/>
      <c r="V103" s="39"/>
      <c r="W103" s="39"/>
      <c r="X103" s="39"/>
      <c r="Y103" s="44"/>
      <c r="Z103" s="39"/>
      <c r="AA103" s="39"/>
      <c r="AB103" s="39"/>
    </row>
    <row r="104" spans="5:28" ht="15">
      <c r="E104" s="21"/>
      <c r="F104" s="21"/>
      <c r="I104" s="39"/>
      <c r="J104" s="39"/>
      <c r="K104" s="39"/>
      <c r="L104" s="39"/>
      <c r="M104" s="39"/>
      <c r="N104" s="39"/>
      <c r="O104" s="39"/>
      <c r="P104" s="39"/>
      <c r="Q104" s="39"/>
      <c r="R104" s="39"/>
      <c r="S104" s="39"/>
      <c r="T104" s="39"/>
      <c r="U104" s="39"/>
      <c r="V104" s="39"/>
      <c r="W104" s="39"/>
      <c r="X104" s="39"/>
      <c r="Y104" s="44"/>
      <c r="Z104" s="39"/>
      <c r="AA104" s="39"/>
      <c r="AB104" s="39"/>
    </row>
    <row r="105" spans="9:28" ht="15">
      <c r="I105" s="39"/>
      <c r="J105" s="39"/>
      <c r="K105" s="39"/>
      <c r="L105" s="39"/>
      <c r="M105" s="39"/>
      <c r="N105" s="39"/>
      <c r="O105" s="39"/>
      <c r="P105" s="39"/>
      <c r="Q105" s="39"/>
      <c r="R105" s="39"/>
      <c r="S105" s="39"/>
      <c r="T105" s="39"/>
      <c r="U105" s="39"/>
      <c r="V105" s="39"/>
      <c r="W105" s="39"/>
      <c r="X105" s="39"/>
      <c r="Y105" s="44"/>
      <c r="Z105" s="39"/>
      <c r="AA105" s="39"/>
      <c r="AB105" s="39"/>
    </row>
    <row r="106" ht="15">
      <c r="I106" s="39"/>
    </row>
    <row r="110" spans="1:8" ht="15">
      <c r="A110" s="4"/>
      <c r="B110" s="4"/>
      <c r="C110" s="4"/>
      <c r="D110" s="4"/>
      <c r="E110" s="21"/>
      <c r="F110" s="21"/>
      <c r="G110" s="4"/>
      <c r="H110" s="67"/>
    </row>
    <row r="114" spans="1:8" ht="15">
      <c r="A114" s="4"/>
      <c r="B114" s="4"/>
      <c r="C114" s="4"/>
      <c r="D114" s="4"/>
      <c r="E114" s="21"/>
      <c r="F114" s="21"/>
      <c r="G114" s="4"/>
      <c r="H114" s="67"/>
    </row>
    <row r="115" spans="1:8" s="2" customFormat="1" ht="11.25">
      <c r="A115" s="3"/>
      <c r="B115" s="3"/>
      <c r="C115" s="3"/>
      <c r="D115" s="3"/>
      <c r="E115" s="20"/>
      <c r="F115" s="20"/>
      <c r="G115" s="3"/>
      <c r="H115" s="69"/>
    </row>
    <row r="117" spans="1:8" ht="15">
      <c r="A117" s="4"/>
      <c r="B117" s="4"/>
      <c r="C117" s="4"/>
      <c r="D117" s="4"/>
      <c r="E117" s="21"/>
      <c r="F117" s="21"/>
      <c r="G117" s="4"/>
      <c r="H117" s="67"/>
    </row>
    <row r="118" spans="1:8" s="2" customFormat="1" ht="11.25">
      <c r="A118" s="3"/>
      <c r="B118" s="3"/>
      <c r="C118" s="3"/>
      <c r="D118" s="3"/>
      <c r="E118" s="20"/>
      <c r="F118" s="20"/>
      <c r="G118" s="3"/>
      <c r="H118" s="69"/>
    </row>
    <row r="121" spans="1:8" ht="15">
      <c r="A121" s="4"/>
      <c r="B121" s="4"/>
      <c r="C121" s="4"/>
      <c r="D121" s="4"/>
      <c r="E121" s="21"/>
      <c r="F121" s="21"/>
      <c r="G121" s="4"/>
      <c r="H121" s="67"/>
    </row>
    <row r="122" spans="1:8" s="2" customFormat="1" ht="11.25">
      <c r="A122" s="3"/>
      <c r="B122" s="3"/>
      <c r="C122" s="3"/>
      <c r="D122" s="3"/>
      <c r="E122" s="20"/>
      <c r="F122" s="20"/>
      <c r="G122" s="3"/>
      <c r="H122" s="69"/>
    </row>
  </sheetData>
  <sheetProtection/>
  <autoFilter ref="A7:I102"/>
  <mergeCells count="12">
    <mergeCell ref="A1:I1"/>
    <mergeCell ref="A2:I2"/>
    <mergeCell ref="I3:I6"/>
    <mergeCell ref="H4:H6"/>
    <mergeCell ref="D4:D6"/>
    <mergeCell ref="G3:H3"/>
    <mergeCell ref="E4:E6"/>
    <mergeCell ref="A3:A6"/>
    <mergeCell ref="C3:E3"/>
    <mergeCell ref="C4:C6"/>
    <mergeCell ref="G4:G6"/>
    <mergeCell ref="F3:F6"/>
  </mergeCells>
  <dataValidations count="4">
    <dataValidation type="list" allowBlank="1" showInputMessage="1" showErrorMessage="1" sqref="D39:D46 D27:D37 D48:D54 D8:D25 D71:D76 D56:D69 D78 D89:D100 D79:D81 D82:D87">
      <formula1>"0,5"</formula1>
    </dataValidation>
    <dataValidation type="list" allowBlank="1" showInputMessage="1" showErrorMessage="1" sqref="D55 D26 D7 D38 D47">
      <formula1>"0,5"</formula1>
    </dataValidation>
    <dataValidation type="list" allowBlank="1" showInputMessage="1" showErrorMessage="1" sqref="B7 F7">
      <formula1>'1.5'!#REF!</formula1>
    </dataValidation>
    <dataValidation type="list" allowBlank="1" showInputMessage="1" showErrorMessage="1" sqref="C70:E70 C77:E77 C88:E88">
      <formula1>$B$4:$B$6</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78" r:id="rId1"/>
  <headerFooter>
    <oddFooter>&amp;C&amp;"Times New Roman,обычный"&amp;9&amp;A&amp;R&amp;8&amp;P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НИФИ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Тимофеева Ольга Ивановна</cp:lastModifiedBy>
  <cp:lastPrinted>2019-02-05T07:47:30Z</cp:lastPrinted>
  <dcterms:created xsi:type="dcterms:W3CDTF">2015-12-18T16:44:35Z</dcterms:created>
  <dcterms:modified xsi:type="dcterms:W3CDTF">2019-03-27T14:03:46Z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