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ейтинг открытости\II этап\На сайт\Рейтинг II этап\"/>
    </mc:Choice>
  </mc:AlternateContent>
  <bookViews>
    <workbookView xWindow="0" yWindow="0" windowWidth="28776" windowHeight="12288" tabRatio="502" activeTab="1"/>
  </bookViews>
  <sheets>
    <sheet name="I и II этапы рейтинг" sheetId="21" r:id="rId1"/>
    <sheet name="I и II этапы итоги" sheetId="16" r:id="rId2"/>
    <sheet name="I этап итоги" sheetId="22" r:id="rId3"/>
    <sheet name="II этап итоги" sheetId="23" r:id="rId4"/>
  </sheets>
  <definedNames>
    <definedName name="_xlnm._FilterDatabase" localSheetId="1" hidden="1">'I и II этапы итоги'!$A$5:$N$5</definedName>
    <definedName name="_xlnm.Print_Titles" localSheetId="1">'I и II этапы итоги'!$2:$5</definedName>
    <definedName name="_xlnm.Print_Titles" localSheetId="0">'I и II этапы рейтинг'!$2:$4</definedName>
    <definedName name="_xlnm.Print_Titles" localSheetId="2">'I этап итоги'!$3:$5</definedName>
    <definedName name="_xlnm.Print_Titles" localSheetId="3">'II этап итоги'!$3:$5</definedName>
    <definedName name="_xlnm.Print_Area" localSheetId="1">'I и II этапы итоги'!$A$1:$M$96</definedName>
    <definedName name="_xlnm.Print_Area" localSheetId="0">'I и II этапы рейтинг'!$A$1:$M$89</definedName>
  </definedNames>
  <calcPr calcId="152511"/>
</workbook>
</file>

<file path=xl/calcChain.xml><?xml version="1.0" encoding="utf-8"?>
<calcChain xmlns="http://schemas.openxmlformats.org/spreadsheetml/2006/main">
  <c r="C46" i="22" l="1"/>
  <c r="C61" i="22"/>
  <c r="C64" i="22"/>
  <c r="C70" i="22"/>
  <c r="C80" i="22"/>
  <c r="C90" i="22"/>
  <c r="C99" i="22"/>
  <c r="B99" i="22"/>
  <c r="B91" i="22"/>
  <c r="B80" i="22"/>
  <c r="C98" i="22"/>
  <c r="C89" i="22"/>
  <c r="C91" i="22"/>
  <c r="C92" i="22"/>
  <c r="C93" i="22"/>
  <c r="C94" i="22"/>
  <c r="C95" i="22"/>
  <c r="C96" i="22"/>
  <c r="C88" i="22"/>
  <c r="C76" i="22"/>
  <c r="C77" i="22"/>
  <c r="C78" i="22"/>
  <c r="C79" i="22"/>
  <c r="C81" i="22"/>
  <c r="C82" i="22"/>
  <c r="C83" i="22"/>
  <c r="C84" i="22"/>
  <c r="C85" i="22"/>
  <c r="C86" i="22"/>
  <c r="C75" i="22"/>
  <c r="C69" i="22"/>
  <c r="C71" i="22"/>
  <c r="C72" i="22"/>
  <c r="C73" i="22"/>
  <c r="C68" i="22"/>
  <c r="C54" i="22"/>
  <c r="C55" i="22"/>
  <c r="C56" i="22"/>
  <c r="C57" i="22"/>
  <c r="C58" i="22"/>
  <c r="C59" i="22"/>
  <c r="C60" i="22"/>
  <c r="C62" i="22"/>
  <c r="C63" i="22"/>
  <c r="C65" i="22"/>
  <c r="C66" i="22"/>
  <c r="C53" i="22"/>
  <c r="C47" i="22"/>
  <c r="C48" i="22"/>
  <c r="C49" i="22"/>
  <c r="C50" i="22"/>
  <c r="C51" i="22"/>
  <c r="C45" i="22"/>
  <c r="C43" i="22"/>
  <c r="C42" i="22"/>
  <c r="C41" i="22"/>
  <c r="C40" i="22"/>
  <c r="C39" i="22"/>
  <c r="C38" i="22"/>
  <c r="C27" i="22"/>
  <c r="C28" i="22"/>
  <c r="C29" i="22"/>
  <c r="C30" i="22"/>
  <c r="C31" i="22"/>
  <c r="C32" i="22"/>
  <c r="C33" i="22"/>
  <c r="C34" i="22"/>
  <c r="C35" i="22"/>
  <c r="C36" i="22"/>
  <c r="C26" i="22"/>
  <c r="C11" i="22"/>
  <c r="B50" i="22"/>
  <c r="B38" i="22"/>
  <c r="B39" i="22"/>
  <c r="B40" i="22"/>
  <c r="B41" i="22"/>
  <c r="B42" i="22"/>
  <c r="B43" i="22"/>
  <c r="B45" i="22"/>
  <c r="B46" i="22"/>
  <c r="B47" i="22"/>
  <c r="B48" i="22"/>
  <c r="B49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8" i="22"/>
  <c r="B69" i="22"/>
  <c r="B70" i="22"/>
  <c r="B71" i="22"/>
  <c r="B72" i="22"/>
  <c r="B73" i="22"/>
  <c r="B75" i="22"/>
  <c r="B76" i="22"/>
  <c r="B77" i="22"/>
  <c r="B78" i="22"/>
  <c r="B79" i="22"/>
  <c r="B81" i="22"/>
  <c r="B82" i="22"/>
  <c r="B83" i="22"/>
  <c r="B84" i="22"/>
  <c r="B85" i="22"/>
  <c r="B86" i="22"/>
  <c r="B88" i="22"/>
  <c r="B89" i="22"/>
  <c r="B90" i="22"/>
  <c r="B92" i="22"/>
  <c r="B93" i="22"/>
  <c r="B94" i="22"/>
  <c r="B95" i="22"/>
  <c r="B96" i="22"/>
  <c r="B98" i="22"/>
  <c r="B28" i="22"/>
  <c r="B29" i="22"/>
  <c r="B30" i="22"/>
  <c r="B31" i="22"/>
  <c r="B32" i="22"/>
  <c r="B33" i="22"/>
  <c r="B34" i="22"/>
  <c r="B35" i="22"/>
  <c r="B36" i="22"/>
  <c r="B26" i="22"/>
  <c r="B27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11" i="22"/>
  <c r="B10" i="22"/>
  <c r="B8" i="22"/>
  <c r="B9" i="22"/>
  <c r="B7" i="22"/>
  <c r="C7" i="22"/>
  <c r="C8" i="22"/>
  <c r="C9" i="22"/>
  <c r="C10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L95" i="16" l="1"/>
  <c r="L94" i="16"/>
  <c r="K39" i="21"/>
  <c r="K83" i="21"/>
  <c r="K55" i="21"/>
  <c r="K73" i="21"/>
  <c r="L86" i="16"/>
  <c r="K62" i="21"/>
  <c r="K67" i="21"/>
  <c r="L82" i="16"/>
  <c r="L81" i="16"/>
  <c r="L79" i="16"/>
  <c r="L77" i="16"/>
  <c r="K34" i="21"/>
  <c r="K63" i="21"/>
  <c r="K9" i="21"/>
  <c r="K59" i="21"/>
  <c r="K38" i="21"/>
  <c r="K58" i="21"/>
  <c r="K60" i="21"/>
  <c r="K75" i="21"/>
  <c r="L63" i="16"/>
  <c r="L61" i="16"/>
  <c r="K26" i="21"/>
  <c r="L59" i="16"/>
  <c r="K47" i="21"/>
  <c r="K19" i="21"/>
  <c r="K87" i="21"/>
  <c r="L55" i="16"/>
  <c r="L54" i="16"/>
  <c r="K14" i="21"/>
  <c r="K16" i="21"/>
  <c r="K66" i="21"/>
  <c r="L49" i="16"/>
  <c r="L48" i="16"/>
  <c r="K85" i="21"/>
  <c r="K86" i="21"/>
  <c r="K18" i="21"/>
  <c r="L40" i="16"/>
  <c r="L39" i="16"/>
  <c r="L36" i="16"/>
  <c r="L35" i="16"/>
  <c r="K76" i="21"/>
  <c r="K31" i="21"/>
  <c r="K32" i="21"/>
  <c r="K29" i="21"/>
  <c r="K30" i="21"/>
  <c r="K10" i="21"/>
  <c r="K21" i="21"/>
  <c r="K51" i="21"/>
  <c r="K70" i="21"/>
  <c r="K33" i="21"/>
  <c r="K41" i="21"/>
  <c r="K80" i="21"/>
  <c r="K17" i="21"/>
  <c r="K43" i="21"/>
  <c r="K44" i="21"/>
  <c r="L23" i="16"/>
  <c r="L7" i="16"/>
  <c r="E6" i="21"/>
  <c r="F6" i="21"/>
  <c r="G6" i="21"/>
  <c r="H6" i="21"/>
  <c r="E5" i="21"/>
  <c r="F5" i="21"/>
  <c r="G5" i="21"/>
  <c r="H5" i="21"/>
  <c r="E9" i="21"/>
  <c r="F9" i="21"/>
  <c r="G9" i="21"/>
  <c r="H9" i="21"/>
  <c r="E7" i="21"/>
  <c r="F7" i="21"/>
  <c r="G7" i="21"/>
  <c r="H7" i="21"/>
  <c r="E10" i="21"/>
  <c r="F10" i="21"/>
  <c r="G10" i="21"/>
  <c r="H10" i="21"/>
  <c r="E11" i="21"/>
  <c r="F11" i="21"/>
  <c r="G11" i="21"/>
  <c r="H11" i="21"/>
  <c r="E8" i="21"/>
  <c r="F8" i="21"/>
  <c r="G8" i="21"/>
  <c r="H8" i="21"/>
  <c r="E14" i="21"/>
  <c r="F14" i="21"/>
  <c r="G14" i="21"/>
  <c r="H14" i="21"/>
  <c r="E12" i="21"/>
  <c r="F12" i="21"/>
  <c r="G12" i="21"/>
  <c r="H12" i="21"/>
  <c r="E13" i="21"/>
  <c r="F13" i="21"/>
  <c r="G13" i="21"/>
  <c r="H13" i="21"/>
  <c r="E28" i="21"/>
  <c r="F28" i="21"/>
  <c r="G28" i="21"/>
  <c r="H28" i="21"/>
  <c r="E15" i="21"/>
  <c r="F15" i="21"/>
  <c r="G15" i="21"/>
  <c r="H15" i="21"/>
  <c r="E26" i="21"/>
  <c r="F26" i="21"/>
  <c r="G26" i="21"/>
  <c r="H26" i="21"/>
  <c r="E31" i="21"/>
  <c r="F31" i="21"/>
  <c r="G31" i="21"/>
  <c r="H31" i="21"/>
  <c r="E17" i="21"/>
  <c r="F17" i="21"/>
  <c r="G17" i="21"/>
  <c r="H17" i="21"/>
  <c r="E19" i="21"/>
  <c r="F19" i="21"/>
  <c r="G19" i="21"/>
  <c r="H19" i="21"/>
  <c r="E24" i="21"/>
  <c r="F24" i="21"/>
  <c r="G24" i="21"/>
  <c r="H24" i="21"/>
  <c r="E46" i="21"/>
  <c r="F46" i="21"/>
  <c r="G46" i="21"/>
  <c r="H46" i="21"/>
  <c r="E29" i="21"/>
  <c r="F29" i="21"/>
  <c r="G29" i="21"/>
  <c r="H29" i="21"/>
  <c r="E35" i="21"/>
  <c r="F35" i="21"/>
  <c r="G35" i="21"/>
  <c r="H35" i="21"/>
  <c r="E30" i="21"/>
  <c r="F30" i="21"/>
  <c r="G30" i="21"/>
  <c r="H30" i="21"/>
  <c r="E18" i="21"/>
  <c r="F18" i="21"/>
  <c r="G18" i="21"/>
  <c r="H18" i="21"/>
  <c r="E25" i="21"/>
  <c r="F25" i="21"/>
  <c r="G25" i="21"/>
  <c r="H25" i="21"/>
  <c r="E23" i="21"/>
  <c r="F23" i="21"/>
  <c r="G23" i="21"/>
  <c r="H23" i="21"/>
  <c r="E21" i="21"/>
  <c r="F21" i="21"/>
  <c r="G21" i="21"/>
  <c r="H21" i="21"/>
  <c r="E42" i="21"/>
  <c r="F42" i="21"/>
  <c r="G42" i="21"/>
  <c r="H42" i="21"/>
  <c r="E20" i="21"/>
  <c r="F20" i="21"/>
  <c r="G20" i="21"/>
  <c r="H20" i="21"/>
  <c r="E22" i="21"/>
  <c r="F22" i="21"/>
  <c r="G22" i="21"/>
  <c r="H22" i="21"/>
  <c r="E47" i="21"/>
  <c r="F47" i="21"/>
  <c r="G47" i="21"/>
  <c r="H47" i="21"/>
  <c r="E16" i="21"/>
  <c r="F16" i="21"/>
  <c r="G16" i="21"/>
  <c r="H16" i="21"/>
  <c r="E60" i="21"/>
  <c r="F60" i="21"/>
  <c r="G60" i="21"/>
  <c r="H60" i="21"/>
  <c r="E33" i="21"/>
  <c r="F33" i="21"/>
  <c r="G33" i="21"/>
  <c r="H33" i="21"/>
  <c r="E55" i="21"/>
  <c r="F55" i="21"/>
  <c r="G55" i="21"/>
  <c r="H55" i="21"/>
  <c r="E43" i="21"/>
  <c r="F43" i="21"/>
  <c r="G43" i="21"/>
  <c r="H43" i="21"/>
  <c r="E51" i="21"/>
  <c r="F51" i="21"/>
  <c r="G51" i="21"/>
  <c r="H51" i="21"/>
  <c r="E39" i="21"/>
  <c r="F39" i="21"/>
  <c r="G39" i="21"/>
  <c r="H39" i="21"/>
  <c r="E36" i="21"/>
  <c r="F36" i="21"/>
  <c r="G36" i="21"/>
  <c r="H36" i="21"/>
  <c r="E44" i="21"/>
  <c r="F44" i="21"/>
  <c r="G44" i="21"/>
  <c r="H44" i="21"/>
  <c r="E63" i="21"/>
  <c r="F63" i="21"/>
  <c r="G63" i="21"/>
  <c r="H63" i="21"/>
  <c r="E41" i="21"/>
  <c r="F41" i="21"/>
  <c r="G41" i="21"/>
  <c r="H41" i="21"/>
  <c r="E40" i="21"/>
  <c r="F40" i="21"/>
  <c r="G40" i="21"/>
  <c r="H40" i="21"/>
  <c r="E54" i="21"/>
  <c r="F54" i="21"/>
  <c r="G54" i="21"/>
  <c r="H54" i="21"/>
  <c r="E38" i="21"/>
  <c r="F38" i="21"/>
  <c r="G38" i="21"/>
  <c r="H38" i="21"/>
  <c r="E50" i="21"/>
  <c r="F50" i="21"/>
  <c r="G50" i="21"/>
  <c r="H50" i="21"/>
  <c r="E27" i="21"/>
  <c r="F27" i="21"/>
  <c r="G27" i="21"/>
  <c r="H27" i="21"/>
  <c r="E32" i="21"/>
  <c r="F32" i="21"/>
  <c r="G32" i="21"/>
  <c r="H32" i="21"/>
  <c r="E61" i="21"/>
  <c r="F61" i="21"/>
  <c r="G61" i="21"/>
  <c r="H61" i="21"/>
  <c r="E48" i="21"/>
  <c r="F48" i="21"/>
  <c r="G48" i="21"/>
  <c r="H48" i="21"/>
  <c r="E59" i="21"/>
  <c r="F59" i="21"/>
  <c r="G59" i="21"/>
  <c r="H59" i="21"/>
  <c r="E64" i="21"/>
  <c r="F64" i="21"/>
  <c r="G64" i="21"/>
  <c r="H64" i="21"/>
  <c r="E68" i="21"/>
  <c r="F68" i="21"/>
  <c r="G68" i="21"/>
  <c r="H68" i="21"/>
  <c r="E53" i="21"/>
  <c r="F53" i="21"/>
  <c r="G53" i="21"/>
  <c r="H53" i="21"/>
  <c r="E56" i="21"/>
  <c r="F56" i="21"/>
  <c r="G56" i="21"/>
  <c r="H56" i="21"/>
  <c r="E37" i="21"/>
  <c r="F37" i="21"/>
  <c r="G37" i="21"/>
  <c r="H37" i="21"/>
  <c r="E76" i="21"/>
  <c r="F76" i="21"/>
  <c r="G76" i="21"/>
  <c r="H76" i="21"/>
  <c r="E77" i="21"/>
  <c r="F77" i="21"/>
  <c r="G77" i="21"/>
  <c r="H77" i="21"/>
  <c r="E58" i="21"/>
  <c r="F58" i="21"/>
  <c r="G58" i="21"/>
  <c r="H58" i="21"/>
  <c r="E45" i="21"/>
  <c r="F45" i="21"/>
  <c r="G45" i="21"/>
  <c r="H45" i="21"/>
  <c r="E62" i="21"/>
  <c r="F62" i="21"/>
  <c r="G62" i="21"/>
  <c r="H62" i="21"/>
  <c r="E52" i="21"/>
  <c r="F52" i="21"/>
  <c r="G52" i="21"/>
  <c r="H52" i="21"/>
  <c r="E49" i="21"/>
  <c r="F49" i="21"/>
  <c r="G49" i="21"/>
  <c r="H49" i="21"/>
  <c r="E71" i="21"/>
  <c r="F71" i="21"/>
  <c r="G71" i="21"/>
  <c r="H71" i="21"/>
  <c r="E74" i="21"/>
  <c r="F74" i="21"/>
  <c r="G74" i="21"/>
  <c r="H74" i="21"/>
  <c r="E70" i="21"/>
  <c r="F70" i="21"/>
  <c r="G70" i="21"/>
  <c r="H70" i="21"/>
  <c r="E79" i="21"/>
  <c r="F79" i="21"/>
  <c r="G79" i="21"/>
  <c r="H79" i="21"/>
  <c r="E57" i="21"/>
  <c r="F57" i="21"/>
  <c r="G57" i="21"/>
  <c r="H57" i="21"/>
  <c r="E72" i="21"/>
  <c r="F72" i="21"/>
  <c r="G72" i="21"/>
  <c r="H72" i="21"/>
  <c r="E78" i="21"/>
  <c r="F78" i="21"/>
  <c r="G78" i="21"/>
  <c r="H78" i="21"/>
  <c r="E34" i="21"/>
  <c r="F34" i="21"/>
  <c r="G34" i="21"/>
  <c r="H34" i="21"/>
  <c r="E81" i="21"/>
  <c r="F81" i="21"/>
  <c r="G81" i="21"/>
  <c r="H81" i="21"/>
  <c r="E65" i="21"/>
  <c r="F65" i="21"/>
  <c r="G65" i="21"/>
  <c r="H65" i="21"/>
  <c r="E73" i="21"/>
  <c r="F73" i="21"/>
  <c r="G73" i="21"/>
  <c r="H73" i="21"/>
  <c r="E82" i="21"/>
  <c r="F82" i="21"/>
  <c r="G82" i="21"/>
  <c r="H82" i="21"/>
  <c r="E80" i="21"/>
  <c r="F80" i="21"/>
  <c r="G80" i="21"/>
  <c r="H80" i="21"/>
  <c r="E84" i="21"/>
  <c r="F84" i="21"/>
  <c r="G84" i="21"/>
  <c r="H84" i="21"/>
  <c r="K84" i="21"/>
  <c r="E75" i="21"/>
  <c r="F75" i="21"/>
  <c r="G75" i="21"/>
  <c r="H75" i="21"/>
  <c r="E66" i="21"/>
  <c r="F66" i="21"/>
  <c r="G66" i="21"/>
  <c r="H66" i="21"/>
  <c r="E67" i="21"/>
  <c r="F67" i="21"/>
  <c r="G67" i="21"/>
  <c r="H67" i="21"/>
  <c r="E85" i="21"/>
  <c r="F85" i="21"/>
  <c r="G85" i="21"/>
  <c r="H85" i="21"/>
  <c r="E83" i="21"/>
  <c r="F83" i="21"/>
  <c r="G83" i="21"/>
  <c r="H83" i="21"/>
  <c r="E87" i="21"/>
  <c r="F87" i="21"/>
  <c r="G87" i="21"/>
  <c r="H87" i="21"/>
  <c r="E86" i="21"/>
  <c r="F86" i="21"/>
  <c r="G86" i="21"/>
  <c r="H86" i="21"/>
  <c r="E69" i="21"/>
  <c r="F69" i="21"/>
  <c r="G69" i="21"/>
  <c r="H69" i="21"/>
  <c r="E88" i="21"/>
  <c r="F88" i="21"/>
  <c r="G88" i="21"/>
  <c r="H88" i="21"/>
  <c r="E89" i="21"/>
  <c r="F89" i="21"/>
  <c r="G89" i="21"/>
  <c r="H89" i="21"/>
  <c r="K89" i="21"/>
  <c r="D5" i="22"/>
  <c r="E5" i="16"/>
  <c r="D5" i="23"/>
  <c r="J5" i="16"/>
  <c r="D5" i="16" s="1"/>
  <c r="F99" i="16"/>
  <c r="H99" i="16"/>
  <c r="I99" i="16"/>
  <c r="F98" i="16"/>
  <c r="H98" i="16"/>
  <c r="I98" i="16"/>
  <c r="F96" i="16"/>
  <c r="G96" i="16"/>
  <c r="H96" i="16"/>
  <c r="I96" i="16"/>
  <c r="F95" i="16"/>
  <c r="G95" i="16"/>
  <c r="H95" i="16"/>
  <c r="I95" i="16"/>
  <c r="F94" i="16"/>
  <c r="G94" i="16"/>
  <c r="H94" i="16"/>
  <c r="I94" i="16"/>
  <c r="F93" i="16"/>
  <c r="G93" i="16"/>
  <c r="H93" i="16"/>
  <c r="I93" i="16"/>
  <c r="F92" i="16"/>
  <c r="G92" i="16"/>
  <c r="H92" i="16"/>
  <c r="I92" i="16"/>
  <c r="F91" i="16"/>
  <c r="G91" i="16"/>
  <c r="H91" i="16"/>
  <c r="I91" i="16"/>
  <c r="F90" i="16"/>
  <c r="G90" i="16"/>
  <c r="H90" i="16"/>
  <c r="I90" i="16"/>
  <c r="F89" i="16"/>
  <c r="G89" i="16"/>
  <c r="H89" i="16"/>
  <c r="I89" i="16"/>
  <c r="F88" i="16"/>
  <c r="G88" i="16"/>
  <c r="H88" i="16"/>
  <c r="I88" i="16"/>
  <c r="F86" i="16"/>
  <c r="G86" i="16"/>
  <c r="H86" i="16"/>
  <c r="I86" i="16"/>
  <c r="F85" i="16"/>
  <c r="G85" i="16"/>
  <c r="H85" i="16"/>
  <c r="I85" i="16"/>
  <c r="F84" i="16"/>
  <c r="G84" i="16"/>
  <c r="H84" i="16"/>
  <c r="I84" i="16"/>
  <c r="F83" i="16"/>
  <c r="G83" i="16"/>
  <c r="H83" i="16"/>
  <c r="I83" i="16"/>
  <c r="F82" i="16"/>
  <c r="G82" i="16"/>
  <c r="H82" i="16"/>
  <c r="I82" i="16"/>
  <c r="F81" i="16"/>
  <c r="G81" i="16"/>
  <c r="H81" i="16"/>
  <c r="I81" i="16"/>
  <c r="F80" i="16"/>
  <c r="G80" i="16"/>
  <c r="H80" i="16"/>
  <c r="I80" i="16"/>
  <c r="F79" i="16"/>
  <c r="G79" i="16"/>
  <c r="H79" i="16"/>
  <c r="I79" i="16"/>
  <c r="F78" i="16"/>
  <c r="G78" i="16"/>
  <c r="H78" i="16"/>
  <c r="I78" i="16"/>
  <c r="F77" i="16"/>
  <c r="G77" i="16"/>
  <c r="H77" i="16"/>
  <c r="I77" i="16"/>
  <c r="F76" i="16"/>
  <c r="G76" i="16"/>
  <c r="H76" i="16"/>
  <c r="I76" i="16"/>
  <c r="F75" i="16"/>
  <c r="G75" i="16"/>
  <c r="H75" i="16"/>
  <c r="I75" i="16"/>
  <c r="F73" i="16"/>
  <c r="G73" i="16"/>
  <c r="H73" i="16"/>
  <c r="I73" i="16"/>
  <c r="F72" i="16"/>
  <c r="G72" i="16"/>
  <c r="H72" i="16"/>
  <c r="I72" i="16"/>
  <c r="F71" i="16"/>
  <c r="G71" i="16"/>
  <c r="H71" i="16"/>
  <c r="I71" i="16"/>
  <c r="F70" i="16"/>
  <c r="G70" i="16"/>
  <c r="H70" i="16"/>
  <c r="I70" i="16"/>
  <c r="F69" i="16"/>
  <c r="G69" i="16"/>
  <c r="H69" i="16"/>
  <c r="I69" i="16"/>
  <c r="F68" i="16"/>
  <c r="G68" i="16"/>
  <c r="H68" i="16"/>
  <c r="I68" i="16"/>
  <c r="F66" i="16"/>
  <c r="G66" i="16"/>
  <c r="H66" i="16"/>
  <c r="I66" i="16"/>
  <c r="F65" i="16"/>
  <c r="G65" i="16"/>
  <c r="H65" i="16"/>
  <c r="I65" i="16"/>
  <c r="F64" i="16"/>
  <c r="G64" i="16"/>
  <c r="H64" i="16"/>
  <c r="I64" i="16"/>
  <c r="F63" i="16"/>
  <c r="G63" i="16"/>
  <c r="H63" i="16"/>
  <c r="I63" i="16"/>
  <c r="F62" i="16"/>
  <c r="G62" i="16"/>
  <c r="H62" i="16"/>
  <c r="I62" i="16"/>
  <c r="F61" i="16"/>
  <c r="G61" i="16"/>
  <c r="H61" i="16"/>
  <c r="I61" i="16"/>
  <c r="F60" i="16"/>
  <c r="G60" i="16"/>
  <c r="H60" i="16"/>
  <c r="I60" i="16"/>
  <c r="F59" i="16"/>
  <c r="G59" i="16"/>
  <c r="H59" i="16"/>
  <c r="I59" i="16"/>
  <c r="F58" i="16"/>
  <c r="G58" i="16"/>
  <c r="H58" i="16"/>
  <c r="I58" i="16"/>
  <c r="F57" i="16"/>
  <c r="G57" i="16"/>
  <c r="H57" i="16"/>
  <c r="I57" i="16"/>
  <c r="F56" i="16"/>
  <c r="G56" i="16"/>
  <c r="H56" i="16"/>
  <c r="I56" i="16"/>
  <c r="F55" i="16"/>
  <c r="G55" i="16"/>
  <c r="H55" i="16"/>
  <c r="I55" i="16"/>
  <c r="F54" i="16"/>
  <c r="G54" i="16"/>
  <c r="H54" i="16"/>
  <c r="I54" i="16"/>
  <c r="F53" i="16"/>
  <c r="G53" i="16"/>
  <c r="H53" i="16"/>
  <c r="I53" i="16"/>
  <c r="F51" i="16"/>
  <c r="G51" i="16"/>
  <c r="H51" i="16"/>
  <c r="I51" i="16"/>
  <c r="F50" i="16"/>
  <c r="G50" i="16"/>
  <c r="H50" i="16"/>
  <c r="I50" i="16"/>
  <c r="F49" i="16"/>
  <c r="G49" i="16"/>
  <c r="H49" i="16"/>
  <c r="I49" i="16"/>
  <c r="F48" i="16"/>
  <c r="G48" i="16"/>
  <c r="H48" i="16"/>
  <c r="I48" i="16"/>
  <c r="F47" i="16"/>
  <c r="G47" i="16"/>
  <c r="H47" i="16"/>
  <c r="I47" i="16"/>
  <c r="F46" i="16"/>
  <c r="G46" i="16"/>
  <c r="H46" i="16"/>
  <c r="I46" i="16"/>
  <c r="F45" i="16"/>
  <c r="G45" i="16"/>
  <c r="H45" i="16"/>
  <c r="I45" i="16"/>
  <c r="F39" i="16"/>
  <c r="G39" i="16"/>
  <c r="H39" i="16"/>
  <c r="I39" i="16"/>
  <c r="F40" i="16"/>
  <c r="G40" i="16"/>
  <c r="H40" i="16"/>
  <c r="I40" i="16"/>
  <c r="F41" i="16"/>
  <c r="G41" i="16"/>
  <c r="H41" i="16"/>
  <c r="I41" i="16"/>
  <c r="F42" i="16"/>
  <c r="G42" i="16"/>
  <c r="H42" i="16"/>
  <c r="I42" i="16"/>
  <c r="F43" i="16"/>
  <c r="G43" i="16"/>
  <c r="H43" i="16"/>
  <c r="I43" i="16"/>
  <c r="F38" i="16"/>
  <c r="G38" i="16"/>
  <c r="H38" i="16"/>
  <c r="I38" i="16"/>
  <c r="F27" i="16"/>
  <c r="G27" i="16"/>
  <c r="H27" i="16"/>
  <c r="I27" i="16"/>
  <c r="F28" i="16"/>
  <c r="G28" i="16"/>
  <c r="H28" i="16"/>
  <c r="I28" i="16"/>
  <c r="F29" i="16"/>
  <c r="G29" i="16"/>
  <c r="H29" i="16"/>
  <c r="I29" i="16"/>
  <c r="F30" i="16"/>
  <c r="G30" i="16"/>
  <c r="H30" i="16"/>
  <c r="I30" i="16"/>
  <c r="F31" i="16"/>
  <c r="G31" i="16"/>
  <c r="H31" i="16"/>
  <c r="I31" i="16"/>
  <c r="F32" i="16"/>
  <c r="G32" i="16"/>
  <c r="H32" i="16"/>
  <c r="I32" i="16"/>
  <c r="F33" i="16"/>
  <c r="G33" i="16"/>
  <c r="H33" i="16"/>
  <c r="I33" i="16"/>
  <c r="F34" i="16"/>
  <c r="G34" i="16"/>
  <c r="H34" i="16"/>
  <c r="I34" i="16"/>
  <c r="F35" i="16"/>
  <c r="G35" i="16"/>
  <c r="H35" i="16"/>
  <c r="I35" i="16"/>
  <c r="F36" i="16"/>
  <c r="G36" i="16"/>
  <c r="H36" i="16"/>
  <c r="I36" i="16"/>
  <c r="F26" i="16"/>
  <c r="G26" i="16"/>
  <c r="H26" i="16"/>
  <c r="I26" i="16"/>
  <c r="F8" i="16"/>
  <c r="G8" i="16"/>
  <c r="H8" i="16"/>
  <c r="I8" i="16"/>
  <c r="F9" i="16"/>
  <c r="G9" i="16"/>
  <c r="H9" i="16"/>
  <c r="I9" i="16"/>
  <c r="F10" i="16"/>
  <c r="G10" i="16"/>
  <c r="H10" i="16"/>
  <c r="I10" i="16"/>
  <c r="F11" i="16"/>
  <c r="G11" i="16"/>
  <c r="H11" i="16"/>
  <c r="I11" i="16"/>
  <c r="F12" i="16"/>
  <c r="G12" i="16"/>
  <c r="H12" i="16"/>
  <c r="I12" i="16"/>
  <c r="F13" i="16"/>
  <c r="G13" i="16"/>
  <c r="H13" i="16"/>
  <c r="I13" i="16"/>
  <c r="F14" i="16"/>
  <c r="G14" i="16"/>
  <c r="H14" i="16"/>
  <c r="I14" i="16"/>
  <c r="F15" i="16"/>
  <c r="G15" i="16"/>
  <c r="H15" i="16"/>
  <c r="I15" i="16"/>
  <c r="F16" i="16"/>
  <c r="G16" i="16"/>
  <c r="H16" i="16"/>
  <c r="I16" i="16"/>
  <c r="F17" i="16"/>
  <c r="G17" i="16"/>
  <c r="H17" i="16"/>
  <c r="I17" i="16"/>
  <c r="F18" i="16"/>
  <c r="G18" i="16"/>
  <c r="H18" i="16"/>
  <c r="I18" i="16"/>
  <c r="F19" i="16"/>
  <c r="G19" i="16"/>
  <c r="H19" i="16"/>
  <c r="I19" i="16"/>
  <c r="F20" i="16"/>
  <c r="G20" i="16"/>
  <c r="H20" i="16"/>
  <c r="I20" i="16"/>
  <c r="F21" i="16"/>
  <c r="G21" i="16"/>
  <c r="H21" i="16"/>
  <c r="I21" i="16"/>
  <c r="F22" i="16"/>
  <c r="G22" i="16"/>
  <c r="H22" i="16"/>
  <c r="I22" i="16"/>
  <c r="F23" i="16"/>
  <c r="G23" i="16"/>
  <c r="H23" i="16"/>
  <c r="I23" i="16"/>
  <c r="F24" i="16"/>
  <c r="G24" i="16"/>
  <c r="H24" i="16"/>
  <c r="I24" i="16"/>
  <c r="F7" i="16"/>
  <c r="G7" i="16"/>
  <c r="H7" i="16"/>
  <c r="I7" i="16"/>
  <c r="K5" i="16"/>
  <c r="L5" i="16"/>
  <c r="M5" i="16"/>
  <c r="N5" i="16"/>
  <c r="F5" i="16"/>
  <c r="G5" i="16"/>
  <c r="H5" i="16"/>
  <c r="I5" i="16"/>
  <c r="D99" i="22"/>
  <c r="D98" i="22"/>
  <c r="D96" i="22"/>
  <c r="D88" i="22"/>
  <c r="D89" i="22"/>
  <c r="D90" i="22"/>
  <c r="D91" i="22"/>
  <c r="D92" i="22"/>
  <c r="D93" i="22"/>
  <c r="D94" i="22"/>
  <c r="D95" i="22"/>
  <c r="D86" i="22"/>
  <c r="D75" i="22"/>
  <c r="D76" i="22"/>
  <c r="D77" i="22"/>
  <c r="D78" i="22"/>
  <c r="D79" i="22"/>
  <c r="D80" i="22"/>
  <c r="D81" i="22"/>
  <c r="D82" i="22"/>
  <c r="D83" i="22"/>
  <c r="D84" i="22"/>
  <c r="D85" i="22"/>
  <c r="D73" i="22"/>
  <c r="D68" i="22"/>
  <c r="D69" i="22"/>
  <c r="D70" i="22"/>
  <c r="D71" i="22"/>
  <c r="D72" i="22"/>
  <c r="D66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51" i="22"/>
  <c r="D45" i="22"/>
  <c r="D46" i="22"/>
  <c r="D47" i="22"/>
  <c r="D48" i="22"/>
  <c r="D49" i="22"/>
  <c r="D50" i="22"/>
  <c r="D43" i="22"/>
  <c r="D38" i="22"/>
  <c r="D39" i="22"/>
  <c r="D40" i="22"/>
  <c r="D41" i="22"/>
  <c r="D42" i="22"/>
  <c r="D36" i="22"/>
  <c r="D35" i="22"/>
  <c r="D26" i="22"/>
  <c r="D27" i="22"/>
  <c r="D28" i="22"/>
  <c r="D29" i="22"/>
  <c r="D30" i="22"/>
  <c r="D31" i="22"/>
  <c r="D32" i="22"/>
  <c r="D33" i="22"/>
  <c r="D34" i="22"/>
  <c r="D24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L92" i="16"/>
  <c r="E81" i="16" l="1"/>
  <c r="E63" i="16"/>
  <c r="E80" i="16"/>
  <c r="E17" i="16"/>
  <c r="E31" i="16"/>
  <c r="E55" i="16"/>
  <c r="E7" i="16"/>
  <c r="E10" i="16"/>
  <c r="E42" i="16"/>
  <c r="E62" i="16"/>
  <c r="E85" i="16"/>
  <c r="E86" i="16"/>
  <c r="E88" i="16"/>
  <c r="E94" i="16"/>
  <c r="E21" i="16"/>
  <c r="E20" i="16"/>
  <c r="E19" i="16"/>
  <c r="E13" i="16"/>
  <c r="E35" i="16"/>
  <c r="E34" i="16"/>
  <c r="E33" i="16"/>
  <c r="E27" i="16"/>
  <c r="E46" i="16"/>
  <c r="E47" i="16"/>
  <c r="E48" i="16"/>
  <c r="E51" i="16"/>
  <c r="E53" i="16"/>
  <c r="E59" i="16"/>
  <c r="E72" i="16"/>
  <c r="E98" i="16"/>
  <c r="E9" i="16"/>
  <c r="E41" i="16"/>
  <c r="E68" i="16"/>
  <c r="E69" i="16"/>
  <c r="E70" i="16"/>
  <c r="E77" i="16"/>
  <c r="E90" i="16"/>
  <c r="E24" i="16"/>
  <c r="E23" i="16"/>
  <c r="E14" i="16"/>
  <c r="E8" i="16"/>
  <c r="E26" i="16"/>
  <c r="E28" i="16"/>
  <c r="E40" i="16"/>
  <c r="E39" i="16"/>
  <c r="E58" i="16"/>
  <c r="E64" i="16"/>
  <c r="E65" i="16"/>
  <c r="E76" i="16"/>
  <c r="E82" i="16"/>
  <c r="E83" i="16"/>
  <c r="E93" i="16"/>
  <c r="E99" i="16"/>
  <c r="E22" i="16"/>
  <c r="E16" i="16"/>
  <c r="E15" i="16"/>
  <c r="E36" i="16"/>
  <c r="E30" i="16"/>
  <c r="E29" i="16"/>
  <c r="E45" i="16"/>
  <c r="E50" i="16"/>
  <c r="E56" i="16"/>
  <c r="E57" i="16"/>
  <c r="E66" i="16"/>
  <c r="E73" i="16"/>
  <c r="E75" i="16"/>
  <c r="E84" i="16"/>
  <c r="E91" i="16"/>
  <c r="E92" i="16"/>
  <c r="E18" i="16"/>
  <c r="E12" i="16"/>
  <c r="E11" i="16"/>
  <c r="E32" i="16"/>
  <c r="E38" i="16"/>
  <c r="E43" i="16"/>
  <c r="E49" i="16"/>
  <c r="E54" i="16"/>
  <c r="E60" i="16"/>
  <c r="E61" i="16"/>
  <c r="E71" i="16"/>
  <c r="E78" i="16"/>
  <c r="E79" i="16"/>
  <c r="E89" i="16"/>
  <c r="E95" i="16"/>
  <c r="E96" i="16"/>
  <c r="K49" i="21"/>
  <c r="L26" i="16"/>
  <c r="L73" i="16"/>
  <c r="K71" i="21"/>
  <c r="L65" i="16"/>
  <c r="L31" i="16"/>
  <c r="L34" i="16"/>
  <c r="K81" i="21"/>
  <c r="K6" i="21"/>
  <c r="L89" i="16"/>
  <c r="L93" i="16"/>
  <c r="L84" i="16"/>
  <c r="K35" i="21"/>
  <c r="L75" i="16"/>
  <c r="K65" i="21"/>
  <c r="L58" i="16"/>
  <c r="L21" i="16"/>
  <c r="K46" i="21"/>
  <c r="L46" i="16"/>
  <c r="K79" i="21"/>
  <c r="L22" i="16"/>
  <c r="L20" i="16"/>
  <c r="L88" i="16"/>
  <c r="L12" i="16"/>
  <c r="K78" i="21"/>
  <c r="K15" i="21"/>
  <c r="K64" i="21"/>
  <c r="K54" i="21"/>
  <c r="L15" i="16"/>
  <c r="L53" i="16"/>
  <c r="L57" i="16"/>
  <c r="K42" i="21"/>
  <c r="L27" i="16"/>
  <c r="K45" i="21"/>
  <c r="L50" i="16"/>
  <c r="K24" i="21"/>
  <c r="L10" i="16"/>
  <c r="L45" i="16"/>
  <c r="L69" i="16"/>
  <c r="L56" i="16"/>
  <c r="L60" i="16"/>
  <c r="L33" i="16"/>
  <c r="K5" i="21"/>
  <c r="K36" i="21"/>
  <c r="D9" i="21"/>
  <c r="L11" i="16"/>
  <c r="L51" i="16"/>
  <c r="L83" i="16"/>
  <c r="L72" i="16"/>
  <c r="L14" i="16"/>
  <c r="L17" i="16"/>
  <c r="L41" i="16"/>
  <c r="L70" i="16"/>
  <c r="K22" i="21"/>
  <c r="K37" i="21"/>
  <c r="K74" i="21"/>
  <c r="D69" i="21"/>
  <c r="D87" i="21"/>
  <c r="D83" i="21"/>
  <c r="D84" i="21"/>
  <c r="D65" i="21"/>
  <c r="D81" i="21"/>
  <c r="D34" i="21"/>
  <c r="D72" i="21"/>
  <c r="D76" i="21"/>
  <c r="D50" i="21"/>
  <c r="D51" i="21"/>
  <c r="D20" i="21"/>
  <c r="D25" i="21"/>
  <c r="D30" i="21"/>
  <c r="D17" i="21"/>
  <c r="D58" i="21"/>
  <c r="D39" i="21"/>
  <c r="D14" i="21"/>
  <c r="D8" i="21"/>
  <c r="D48" i="21"/>
  <c r="D32" i="21"/>
  <c r="D89" i="21"/>
  <c r="D88" i="21"/>
  <c r="D67" i="21"/>
  <c r="D66" i="21"/>
  <c r="D75" i="21"/>
  <c r="D26" i="21"/>
  <c r="D13" i="21"/>
  <c r="D11" i="21"/>
  <c r="D5" i="21"/>
  <c r="D6" i="21"/>
  <c r="D86" i="21"/>
  <c r="D85" i="21"/>
  <c r="D80" i="21"/>
  <c r="D82" i="21"/>
  <c r="D73" i="21"/>
  <c r="D78" i="21"/>
  <c r="D57" i="21"/>
  <c r="D79" i="21"/>
  <c r="D70" i="21"/>
  <c r="D74" i="21"/>
  <c r="D71" i="21"/>
  <c r="D49" i="21"/>
  <c r="D52" i="21"/>
  <c r="D62" i="21"/>
  <c r="D45" i="21"/>
  <c r="D77" i="21"/>
  <c r="D37" i="21"/>
  <c r="D56" i="21"/>
  <c r="D53" i="21"/>
  <c r="D68" i="21"/>
  <c r="D64" i="21"/>
  <c r="D59" i="21"/>
  <c r="D61" i="21"/>
  <c r="D27" i="21"/>
  <c r="D38" i="21"/>
  <c r="D54" i="21"/>
  <c r="D40" i="21"/>
  <c r="D41" i="21"/>
  <c r="D63" i="21"/>
  <c r="D44" i="21"/>
  <c r="D36" i="21"/>
  <c r="D43" i="21"/>
  <c r="D55" i="21"/>
  <c r="D33" i="21"/>
  <c r="D60" i="21"/>
  <c r="D16" i="21"/>
  <c r="D47" i="21"/>
  <c r="D22" i="21"/>
  <c r="D42" i="21"/>
  <c r="D21" i="21"/>
  <c r="D23" i="21"/>
  <c r="D18" i="21"/>
  <c r="D35" i="21"/>
  <c r="D29" i="21"/>
  <c r="D46" i="21"/>
  <c r="D24" i="21"/>
  <c r="D19" i="21"/>
  <c r="D31" i="21"/>
  <c r="D15" i="21"/>
  <c r="D28" i="21"/>
  <c r="D12" i="21"/>
  <c r="D10" i="21"/>
  <c r="D7" i="21"/>
  <c r="L24" i="16"/>
  <c r="K40" i="21"/>
  <c r="K56" i="21"/>
  <c r="L19" i="16"/>
  <c r="L9" i="16"/>
  <c r="L28" i="16"/>
  <c r="K20" i="21"/>
  <c r="L38" i="16"/>
  <c r="K11" i="21"/>
  <c r="K28" i="21"/>
  <c r="L66" i="16"/>
  <c r="L71" i="16"/>
  <c r="K57" i="21"/>
  <c r="K82" i="21"/>
  <c r="L78" i="16"/>
  <c r="K7" i="21"/>
  <c r="L85" i="16"/>
  <c r="L13" i="16"/>
  <c r="K52" i="21"/>
  <c r="L30" i="16"/>
  <c r="L42" i="16"/>
  <c r="K53" i="21"/>
  <c r="L80" i="16"/>
  <c r="K88" i="21"/>
  <c r="L91" i="16"/>
  <c r="K48" i="21"/>
  <c r="K77" i="21"/>
  <c r="L96" i="16"/>
  <c r="K61" i="21"/>
  <c r="L64" i="16"/>
  <c r="L18" i="16"/>
  <c r="K50" i="21"/>
  <c r="K25" i="21"/>
  <c r="L8" i="16"/>
  <c r="L32" i="16"/>
  <c r="K12" i="21"/>
  <c r="L68" i="16"/>
  <c r="L76" i="16"/>
  <c r="K68" i="21"/>
  <c r="K27" i="21"/>
  <c r="L90" i="16"/>
  <c r="K13" i="21"/>
  <c r="L16" i="16"/>
  <c r="K72" i="21"/>
  <c r="L43" i="16"/>
  <c r="K69" i="21"/>
  <c r="L47" i="16"/>
  <c r="L62" i="16"/>
  <c r="K8" i="21"/>
  <c r="K23" i="21"/>
  <c r="L29" i="16"/>
  <c r="M24" i="16" l="1"/>
  <c r="L40" i="21"/>
  <c r="M30" i="16"/>
  <c r="L61" i="21"/>
  <c r="M75" i="16"/>
  <c r="L34" i="21"/>
  <c r="M90" i="16"/>
  <c r="L27" i="21"/>
  <c r="M23" i="16"/>
  <c r="L78" i="21"/>
  <c r="M10" i="16"/>
  <c r="L21" i="21"/>
  <c r="L70" i="21"/>
  <c r="M12" i="16"/>
  <c r="L64" i="21"/>
  <c r="M86" i="16"/>
  <c r="L44" i="21"/>
  <c r="M22" i="16"/>
  <c r="L23" i="21"/>
  <c r="M29" i="16"/>
  <c r="L84" i="21"/>
  <c r="M42" i="16"/>
  <c r="L53" i="21"/>
  <c r="L55" i="21"/>
  <c r="M89" i="16"/>
  <c r="M82" i="16"/>
  <c r="L15" i="21"/>
  <c r="M47" i="16"/>
  <c r="L69" i="21"/>
  <c r="M31" i="16"/>
  <c r="L32" i="21"/>
  <c r="L66" i="21"/>
  <c r="M50" i="16"/>
  <c r="L65" i="21"/>
  <c r="M48" i="16"/>
  <c r="L73" i="21"/>
  <c r="M88" i="16"/>
  <c r="L52" i="21"/>
  <c r="M13" i="16"/>
  <c r="M94" i="16"/>
  <c r="L54" i="21"/>
  <c r="L25" i="21"/>
  <c r="M8" i="16"/>
  <c r="L86" i="21"/>
  <c r="M45" i="16"/>
  <c r="L35" i="21"/>
  <c r="M35" i="16"/>
  <c r="L74" i="21"/>
  <c r="M95" i="16"/>
  <c r="M79" i="16"/>
  <c r="L24" i="21"/>
  <c r="L29" i="21"/>
  <c r="M27" i="16"/>
  <c r="M92" i="16"/>
  <c r="L83" i="21"/>
  <c r="L11" i="21"/>
  <c r="M38" i="16"/>
  <c r="M36" i="16"/>
  <c r="L37" i="21"/>
  <c r="M46" i="16"/>
  <c r="L85" i="21"/>
  <c r="M85" i="16"/>
  <c r="L7" i="21"/>
  <c r="L20" i="21"/>
  <c r="M28" i="16"/>
  <c r="L63" i="21"/>
  <c r="M73" i="16"/>
  <c r="L33" i="21"/>
  <c r="M14" i="16"/>
  <c r="L30" i="21"/>
  <c r="M26" i="16"/>
  <c r="L50" i="21"/>
  <c r="M18" i="16"/>
  <c r="L88" i="21"/>
  <c r="M80" i="16"/>
  <c r="L51" i="21"/>
  <c r="M11" i="16"/>
  <c r="M34" i="16"/>
  <c r="L76" i="21"/>
  <c r="M43" i="16"/>
  <c r="L72" i="21"/>
  <c r="M72" i="16"/>
  <c r="L9" i="21"/>
  <c r="L6" i="21"/>
  <c r="M81" i="16"/>
  <c r="L89" i="21"/>
  <c r="M71" i="16"/>
  <c r="L57" i="21"/>
  <c r="L38" i="21" l="1"/>
  <c r="M69" i="16"/>
  <c r="M91" i="16"/>
  <c r="L48" i="21"/>
  <c r="L12" i="21"/>
  <c r="M32" i="16"/>
  <c r="L56" i="21"/>
  <c r="M19" i="16"/>
  <c r="M78" i="16"/>
  <c r="L82" i="21"/>
  <c r="M20" i="16"/>
  <c r="L17" i="21"/>
  <c r="M7" i="16"/>
  <c r="L45" i="21"/>
  <c r="M76" i="16"/>
  <c r="L68" i="21"/>
  <c r="M16" i="16"/>
  <c r="L13" i="21"/>
  <c r="L80" i="21"/>
  <c r="M17" i="16"/>
  <c r="M77" i="16"/>
  <c r="L81" i="21"/>
  <c r="L67" i="21"/>
  <c r="M83" i="16"/>
  <c r="M96" i="16"/>
  <c r="L77" i="21"/>
  <c r="M49" i="16" l="1"/>
  <c r="L79" i="21"/>
  <c r="M9" i="16"/>
  <c r="L10" i="21"/>
  <c r="L58" i="21"/>
  <c r="M68" i="16"/>
  <c r="M33" i="16"/>
  <c r="L31" i="21"/>
  <c r="M15" i="16"/>
  <c r="L41" i="21"/>
  <c r="M70" i="16"/>
  <c r="L59" i="21"/>
  <c r="L18" i="21"/>
  <c r="M41" i="16"/>
  <c r="M40" i="16"/>
  <c r="L5" i="21"/>
  <c r="L39" i="21" l="1"/>
  <c r="M93" i="16"/>
  <c r="L62" i="21"/>
  <c r="M84" i="16"/>
  <c r="M57" i="16"/>
  <c r="L19" i="21"/>
  <c r="L36" i="21"/>
  <c r="M59" i="16"/>
  <c r="L75" i="21"/>
  <c r="M64" i="16"/>
  <c r="M58" i="16"/>
  <c r="L47" i="21"/>
  <c r="M53" i="16"/>
  <c r="L14" i="21"/>
  <c r="L22" i="21"/>
  <c r="M63" i="16"/>
  <c r="L28" i="21"/>
  <c r="M66" i="16"/>
  <c r="M65" i="16"/>
  <c r="L60" i="21"/>
  <c r="M55" i="16"/>
  <c r="L71" i="21"/>
  <c r="L8" i="21"/>
  <c r="M62" i="16"/>
  <c r="M60" i="16"/>
  <c r="L26" i="21"/>
  <c r="L43" i="21"/>
  <c r="M21" i="16"/>
  <c r="L16" i="21"/>
  <c r="M51" i="16"/>
  <c r="L42" i="21" l="1"/>
  <c r="M54" i="16"/>
  <c r="L49" i="21"/>
  <c r="M61" i="16"/>
  <c r="M56" i="16"/>
  <c r="L87" i="21"/>
  <c r="M39" i="16"/>
  <c r="L46" i="21"/>
  <c r="M81" i="21" l="1"/>
  <c r="M84" i="21"/>
  <c r="N29" i="16"/>
  <c r="M57" i="21"/>
  <c r="N71" i="16"/>
  <c r="M60" i="21"/>
  <c r="N65" i="16"/>
  <c r="N32" i="16"/>
  <c r="M12" i="21"/>
  <c r="N72" i="16"/>
  <c r="M9" i="21"/>
  <c r="N30" i="16"/>
  <c r="M61" i="21"/>
  <c r="M71" i="21"/>
  <c r="N55" i="16"/>
  <c r="N75" i="16"/>
  <c r="M34" i="21"/>
  <c r="M41" i="21"/>
  <c r="N15" i="16"/>
  <c r="N28" i="16"/>
  <c r="M20" i="21"/>
  <c r="N31" i="16"/>
  <c r="M32" i="21"/>
  <c r="N78" i="16"/>
  <c r="M82" i="21"/>
  <c r="N82" i="16"/>
  <c r="M15" i="21"/>
  <c r="M17" i="21"/>
  <c r="N20" i="16"/>
  <c r="M64" i="21"/>
  <c r="N86" i="16"/>
  <c r="M45" i="21"/>
  <c r="N7" i="16"/>
  <c r="N66" i="16"/>
  <c r="M28" i="21"/>
  <c r="M51" i="21"/>
  <c r="N11" i="16"/>
  <c r="M53" i="21"/>
  <c r="N42" i="16"/>
  <c r="N99" i="16"/>
  <c r="M89" i="21"/>
  <c r="N54" i="16"/>
  <c r="M42" i="21"/>
  <c r="M88" i="21"/>
  <c r="N80" i="16"/>
  <c r="N63" i="16"/>
  <c r="M22" i="21"/>
  <c r="M16" i="21"/>
  <c r="N51" i="16"/>
  <c r="M37" i="21"/>
  <c r="N36" i="16"/>
  <c r="M67" i="21"/>
  <c r="N83" i="16"/>
  <c r="N60" i="16"/>
  <c r="M26" i="21"/>
  <c r="N96" i="16"/>
  <c r="M77" i="21"/>
  <c r="N27" i="16"/>
  <c r="M29" i="21"/>
  <c r="M40" i="21"/>
  <c r="N24" i="16"/>
  <c r="N58" i="16"/>
  <c r="M47" i="21"/>
  <c r="N62" i="16"/>
  <c r="M8" i="21"/>
  <c r="N92" i="16"/>
  <c r="M83" i="21"/>
  <c r="N23" i="16"/>
  <c r="M78" i="21"/>
  <c r="N43" i="16"/>
  <c r="M72" i="21"/>
  <c r="M58" i="21"/>
  <c r="N68" i="16"/>
  <c r="N85" i="16"/>
  <c r="M7" i="21"/>
  <c r="N22" i="16"/>
  <c r="M44" i="21"/>
  <c r="N34" i="16"/>
  <c r="M76" i="21"/>
  <c r="M63" i="21"/>
  <c r="N73" i="16"/>
  <c r="M21" i="21"/>
  <c r="N10" i="16"/>
  <c r="M55" i="21"/>
  <c r="N89" i="16"/>
  <c r="M66" i="21"/>
  <c r="N50" i="16"/>
  <c r="N61" i="16"/>
  <c r="M49" i="21"/>
  <c r="N59" i="16"/>
  <c r="M36" i="21"/>
  <c r="N33" i="16"/>
  <c r="M31" i="21"/>
  <c r="N49" i="16"/>
  <c r="M79" i="21"/>
  <c r="N19" i="16"/>
  <c r="M56" i="21"/>
  <c r="M6" i="21"/>
  <c r="N81" i="16"/>
  <c r="N88" i="16"/>
  <c r="M73" i="21"/>
  <c r="M80" i="21"/>
  <c r="N17" i="16"/>
  <c r="M59" i="21"/>
  <c r="N70" i="16"/>
  <c r="N8" i="16"/>
  <c r="M25" i="21"/>
  <c r="N12" i="16"/>
  <c r="M70" i="21"/>
  <c r="M74" i="21"/>
  <c r="N95" i="16"/>
  <c r="N13" i="16"/>
  <c r="M52" i="21"/>
  <c r="M43" i="21"/>
  <c r="N21" i="16"/>
  <c r="M14" i="21"/>
  <c r="N53" i="16"/>
  <c r="M11" i="21"/>
  <c r="N38" i="16"/>
  <c r="M50" i="21"/>
  <c r="N18" i="16"/>
  <c r="N76" i="16"/>
  <c r="M68" i="21"/>
  <c r="N93" i="16"/>
  <c r="M39" i="21"/>
  <c r="M18" i="21"/>
  <c r="N41" i="16"/>
  <c r="M48" i="21"/>
  <c r="N91" i="16"/>
  <c r="N39" i="16"/>
  <c r="M46" i="21"/>
  <c r="M5" i="21"/>
  <c r="N40" i="16"/>
  <c r="N26" i="16"/>
  <c r="M30" i="21"/>
  <c r="N84" i="16"/>
  <c r="M62" i="21"/>
  <c r="M13" i="21"/>
  <c r="N16" i="16"/>
  <c r="M19" i="21"/>
  <c r="N57" i="16"/>
  <c r="N69" i="16"/>
  <c r="M38" i="21"/>
  <c r="M65" i="21"/>
  <c r="N48" i="16"/>
  <c r="M54" i="21"/>
  <c r="N94" i="16"/>
  <c r="N35" i="16"/>
  <c r="M35" i="21"/>
  <c r="M27" i="21"/>
  <c r="N90" i="16"/>
  <c r="M86" i="21"/>
  <c r="N45" i="16"/>
  <c r="N56" i="16"/>
  <c r="M87" i="21"/>
  <c r="M10" i="21"/>
  <c r="N9" i="16"/>
  <c r="M33" i="21"/>
  <c r="N14" i="16"/>
  <c r="N64" i="16"/>
  <c r="M75" i="21"/>
  <c r="N47" i="16"/>
  <c r="M69" i="21"/>
  <c r="M24" i="21"/>
  <c r="N79" i="16"/>
  <c r="N46" i="16"/>
  <c r="M85" i="21"/>
  <c r="N98" i="16" l="1"/>
  <c r="N77" i="16"/>
  <c r="M23" i="21"/>
  <c r="J64" i="21" l="1"/>
  <c r="I64" i="21" s="1"/>
  <c r="C64" i="21" s="1"/>
  <c r="D86" i="23"/>
  <c r="K86" i="16"/>
  <c r="J86" i="16" s="1"/>
  <c r="D86" i="16" s="1"/>
  <c r="K49" i="16"/>
  <c r="J49" i="16" s="1"/>
  <c r="D49" i="16" s="1"/>
  <c r="J79" i="21"/>
  <c r="I79" i="21" s="1"/>
  <c r="C79" i="21" s="1"/>
  <c r="D49" i="23"/>
  <c r="J50" i="21"/>
  <c r="I50" i="21" s="1"/>
  <c r="C50" i="21" s="1"/>
  <c r="D18" i="23"/>
  <c r="K18" i="16"/>
  <c r="J18" i="16" s="1"/>
  <c r="D18" i="16" s="1"/>
  <c r="J19" i="21"/>
  <c r="I19" i="21" s="1"/>
  <c r="C19" i="21" s="1"/>
  <c r="D57" i="23"/>
  <c r="K57" i="16"/>
  <c r="J57" i="16" s="1"/>
  <c r="D57" i="16" s="1"/>
  <c r="D73" i="23"/>
  <c r="K73" i="16"/>
  <c r="J73" i="16" s="1"/>
  <c r="D73" i="16" s="1"/>
  <c r="J63" i="21"/>
  <c r="I63" i="21" s="1"/>
  <c r="C63" i="21" s="1"/>
  <c r="D19" i="23"/>
  <c r="K19" i="16"/>
  <c r="J19" i="16" s="1"/>
  <c r="D19" i="16" s="1"/>
  <c r="J56" i="21"/>
  <c r="I56" i="21" s="1"/>
  <c r="C56" i="21" s="1"/>
  <c r="D89" i="23"/>
  <c r="K89" i="16"/>
  <c r="J89" i="16" s="1"/>
  <c r="D89" i="16" s="1"/>
  <c r="J55" i="21"/>
  <c r="I55" i="21" s="1"/>
  <c r="C55" i="21" s="1"/>
  <c r="D69" i="23"/>
  <c r="K69" i="16"/>
  <c r="J69" i="16" s="1"/>
  <c r="D69" i="16" s="1"/>
  <c r="J38" i="21"/>
  <c r="I38" i="21" s="1"/>
  <c r="C38" i="21" s="1"/>
  <c r="K56" i="16"/>
  <c r="J56" i="16" s="1"/>
  <c r="D56" i="16" s="1"/>
  <c r="D56" i="23"/>
  <c r="J87" i="21"/>
  <c r="I87" i="21" s="1"/>
  <c r="C87" i="21" s="1"/>
  <c r="D70" i="23"/>
  <c r="J59" i="21"/>
  <c r="I59" i="21" s="1"/>
  <c r="C59" i="21" s="1"/>
  <c r="K70" i="16"/>
  <c r="J70" i="16" s="1"/>
  <c r="D70" i="16" s="1"/>
  <c r="D79" i="23"/>
  <c r="K79" i="16"/>
  <c r="J79" i="16" s="1"/>
  <c r="D79" i="16" s="1"/>
  <c r="J24" i="21"/>
  <c r="I24" i="21" s="1"/>
  <c r="C24" i="21" s="1"/>
  <c r="D46" i="23"/>
  <c r="K46" i="16"/>
  <c r="J46" i="16" s="1"/>
  <c r="D46" i="16" s="1"/>
  <c r="J85" i="21"/>
  <c r="I85" i="21" s="1"/>
  <c r="C85" i="21" s="1"/>
  <c r="D20" i="23"/>
  <c r="K20" i="16"/>
  <c r="J20" i="16" s="1"/>
  <c r="D20" i="16" s="1"/>
  <c r="J17" i="21"/>
  <c r="I17" i="21" s="1"/>
  <c r="C17" i="21" s="1"/>
  <c r="J9" i="21"/>
  <c r="I9" i="21" s="1"/>
  <c r="C9" i="21" s="1"/>
  <c r="K72" i="16"/>
  <c r="J72" i="16" s="1"/>
  <c r="D72" i="16" s="1"/>
  <c r="D72" i="23"/>
  <c r="D53" i="23"/>
  <c r="K53" i="16"/>
  <c r="J53" i="16" s="1"/>
  <c r="D53" i="16" s="1"/>
  <c r="J14" i="21"/>
  <c r="I14" i="21" s="1"/>
  <c r="C14" i="21" s="1"/>
  <c r="K41" i="16"/>
  <c r="J41" i="16" s="1"/>
  <c r="D41" i="16" s="1"/>
  <c r="D41" i="23"/>
  <c r="J18" i="21"/>
  <c r="I18" i="21" s="1"/>
  <c r="C18" i="21" s="1"/>
  <c r="D82" i="23"/>
  <c r="J15" i="21"/>
  <c r="I15" i="21" s="1"/>
  <c r="C15" i="21" s="1"/>
  <c r="K82" i="16"/>
  <c r="J82" i="16" s="1"/>
  <c r="D82" i="16" s="1"/>
  <c r="K61" i="16"/>
  <c r="J61" i="16" s="1"/>
  <c r="D61" i="16" s="1"/>
  <c r="D61" i="23"/>
  <c r="J49" i="21"/>
  <c r="I49" i="21" s="1"/>
  <c r="C49" i="21" s="1"/>
  <c r="K63" i="16"/>
  <c r="J63" i="16" s="1"/>
  <c r="D63" i="16" s="1"/>
  <c r="D63" i="23"/>
  <c r="J22" i="21"/>
  <c r="I22" i="21" s="1"/>
  <c r="C22" i="21" s="1"/>
  <c r="K93" i="16"/>
  <c r="J93" i="16" s="1"/>
  <c r="D93" i="16" s="1"/>
  <c r="J39" i="21"/>
  <c r="I39" i="21" s="1"/>
  <c r="C39" i="21" s="1"/>
  <c r="D93" i="23"/>
  <c r="J53" i="21"/>
  <c r="I53" i="21" s="1"/>
  <c r="C53" i="21" s="1"/>
  <c r="D42" i="23"/>
  <c r="K42" i="16"/>
  <c r="J42" i="16" s="1"/>
  <c r="D42" i="16" s="1"/>
  <c r="K43" i="16"/>
  <c r="J43" i="16" s="1"/>
  <c r="D43" i="16" s="1"/>
  <c r="D43" i="23"/>
  <c r="J72" i="21"/>
  <c r="I72" i="21" s="1"/>
  <c r="C72" i="21" s="1"/>
  <c r="K12" i="16"/>
  <c r="J12" i="16" s="1"/>
  <c r="D12" i="16" s="1"/>
  <c r="D12" i="23"/>
  <c r="J70" i="21"/>
  <c r="I70" i="21" s="1"/>
  <c r="C70" i="21" s="1"/>
  <c r="J7" i="21"/>
  <c r="I7" i="21" s="1"/>
  <c r="C7" i="21" s="1"/>
  <c r="D85" i="23"/>
  <c r="K85" i="16"/>
  <c r="J85" i="16" s="1"/>
  <c r="D85" i="16" s="1"/>
  <c r="D92" i="23"/>
  <c r="K92" i="16"/>
  <c r="J92" i="16" s="1"/>
  <c r="D92" i="16" s="1"/>
  <c r="J83" i="21"/>
  <c r="I83" i="21" s="1"/>
  <c r="C83" i="21" s="1"/>
  <c r="J10" i="21"/>
  <c r="I10" i="21" s="1"/>
  <c r="C10" i="21" s="1"/>
  <c r="K9" i="16"/>
  <c r="J9" i="16" s="1"/>
  <c r="D9" i="16" s="1"/>
  <c r="D9" i="23"/>
  <c r="D40" i="23"/>
  <c r="J5" i="21"/>
  <c r="I5" i="21" s="1"/>
  <c r="C5" i="21" s="1"/>
  <c r="K40" i="16"/>
  <c r="J40" i="16" s="1"/>
  <c r="D40" i="16" s="1"/>
  <c r="K33" i="16"/>
  <c r="J33" i="16" s="1"/>
  <c r="D33" i="16" s="1"/>
  <c r="J31" i="21"/>
  <c r="I31" i="21" s="1"/>
  <c r="C31" i="21" s="1"/>
  <c r="D33" i="23"/>
  <c r="J40" i="21"/>
  <c r="I40" i="21" s="1"/>
  <c r="C40" i="21" s="1"/>
  <c r="K24" i="16"/>
  <c r="J24" i="16" s="1"/>
  <c r="D24" i="16" s="1"/>
  <c r="D24" i="23"/>
  <c r="K78" i="16"/>
  <c r="J78" i="16" s="1"/>
  <c r="D78" i="16" s="1"/>
  <c r="J82" i="21"/>
  <c r="I82" i="21" s="1"/>
  <c r="C82" i="21" s="1"/>
  <c r="D78" i="23"/>
  <c r="K60" i="16"/>
  <c r="J60" i="16" s="1"/>
  <c r="D60" i="16" s="1"/>
  <c r="D60" i="23"/>
  <c r="J26" i="21"/>
  <c r="I26" i="21" s="1"/>
  <c r="C26" i="21" s="1"/>
  <c r="K39" i="16"/>
  <c r="J39" i="16" s="1"/>
  <c r="D39" i="16" s="1"/>
  <c r="D39" i="23"/>
  <c r="J46" i="21"/>
  <c r="I46" i="21" s="1"/>
  <c r="C46" i="21" s="1"/>
  <c r="K76" i="16"/>
  <c r="J76" i="16" s="1"/>
  <c r="D76" i="16" s="1"/>
  <c r="D76" i="23"/>
  <c r="J68" i="21"/>
  <c r="I68" i="21" s="1"/>
  <c r="C68" i="21" s="1"/>
  <c r="J76" i="21"/>
  <c r="I76" i="21" s="1"/>
  <c r="C76" i="21" s="1"/>
  <c r="K34" i="16"/>
  <c r="J34" i="16" s="1"/>
  <c r="D34" i="16" s="1"/>
  <c r="D34" i="23"/>
  <c r="K45" i="16"/>
  <c r="J45" i="16" s="1"/>
  <c r="D45" i="16" s="1"/>
  <c r="D45" i="23"/>
  <c r="J86" i="21"/>
  <c r="I86" i="21" s="1"/>
  <c r="C86" i="21" s="1"/>
  <c r="D26" i="23"/>
  <c r="K26" i="16"/>
  <c r="J26" i="16" s="1"/>
  <c r="D26" i="16" s="1"/>
  <c r="J30" i="21"/>
  <c r="I30" i="21" s="1"/>
  <c r="C30" i="21" s="1"/>
  <c r="J57" i="21"/>
  <c r="I57" i="21" s="1"/>
  <c r="C57" i="21" s="1"/>
  <c r="D71" i="23"/>
  <c r="K71" i="16"/>
  <c r="J71" i="16" s="1"/>
  <c r="D71" i="16" s="1"/>
  <c r="J67" i="21"/>
  <c r="I67" i="21" s="1"/>
  <c r="C67" i="21" s="1"/>
  <c r="D83" i="23"/>
  <c r="K83" i="16"/>
  <c r="J83" i="16" s="1"/>
  <c r="D83" i="16" s="1"/>
  <c r="K66" i="16"/>
  <c r="J66" i="16" s="1"/>
  <c r="D66" i="16" s="1"/>
  <c r="J28" i="21"/>
  <c r="I28" i="21" s="1"/>
  <c r="C28" i="21" s="1"/>
  <c r="D66" i="23"/>
  <c r="K54" i="16"/>
  <c r="J54" i="16" s="1"/>
  <c r="D54" i="16" s="1"/>
  <c r="D54" i="23"/>
  <c r="J42" i="21"/>
  <c r="I42" i="21" s="1"/>
  <c r="C42" i="21" s="1"/>
  <c r="D22" i="23"/>
  <c r="J44" i="21"/>
  <c r="I44" i="21" s="1"/>
  <c r="C44" i="21" s="1"/>
  <c r="K22" i="16"/>
  <c r="J22" i="16" s="1"/>
  <c r="D22" i="16" s="1"/>
  <c r="D68" i="23"/>
  <c r="C68" i="23" s="1"/>
  <c r="K68" i="16"/>
  <c r="J68" i="16" s="1"/>
  <c r="D68" i="16" s="1"/>
  <c r="J58" i="21"/>
  <c r="I58" i="21" s="1"/>
  <c r="C58" i="21" s="1"/>
  <c r="D23" i="23"/>
  <c r="K23" i="16"/>
  <c r="J23" i="16" s="1"/>
  <c r="D23" i="16" s="1"/>
  <c r="J78" i="21"/>
  <c r="I78" i="21" s="1"/>
  <c r="C78" i="21" s="1"/>
  <c r="J27" i="21"/>
  <c r="I27" i="21" s="1"/>
  <c r="C27" i="21" s="1"/>
  <c r="D90" i="23"/>
  <c r="K90" i="16"/>
  <c r="J90" i="16" s="1"/>
  <c r="D90" i="16" s="1"/>
  <c r="J61" i="21"/>
  <c r="I61" i="21" s="1"/>
  <c r="C61" i="21" s="1"/>
  <c r="K30" i="16"/>
  <c r="J30" i="16" s="1"/>
  <c r="D30" i="16" s="1"/>
  <c r="D30" i="23"/>
  <c r="D50" i="23"/>
  <c r="J66" i="21"/>
  <c r="I66" i="21" s="1"/>
  <c r="C66" i="21" s="1"/>
  <c r="K50" i="16"/>
  <c r="J50" i="16" s="1"/>
  <c r="D50" i="16" s="1"/>
  <c r="D8" i="23"/>
  <c r="K8" i="16"/>
  <c r="J8" i="16" s="1"/>
  <c r="D8" i="16" s="1"/>
  <c r="J25" i="21"/>
  <c r="I25" i="21" s="1"/>
  <c r="C25" i="21" s="1"/>
  <c r="J29" i="21"/>
  <c r="I29" i="21" s="1"/>
  <c r="C29" i="21" s="1"/>
  <c r="K27" i="16"/>
  <c r="J27" i="16" s="1"/>
  <c r="D27" i="16" s="1"/>
  <c r="D27" i="23"/>
  <c r="D11" i="23"/>
  <c r="K11" i="16"/>
  <c r="J11" i="16" s="1"/>
  <c r="D11" i="16" s="1"/>
  <c r="J51" i="21"/>
  <c r="I51" i="21" s="1"/>
  <c r="C51" i="21" s="1"/>
  <c r="K94" i="16"/>
  <c r="J94" i="16" s="1"/>
  <c r="D94" i="16" s="1"/>
  <c r="D94" i="23"/>
  <c r="J54" i="21"/>
  <c r="I54" i="21" s="1"/>
  <c r="C54" i="21" s="1"/>
  <c r="D29" i="23"/>
  <c r="J23" i="21"/>
  <c r="I23" i="21" s="1"/>
  <c r="C23" i="21" s="1"/>
  <c r="K29" i="16"/>
  <c r="J29" i="16" s="1"/>
  <c r="D29" i="16" s="1"/>
  <c r="D95" i="23"/>
  <c r="J74" i="21"/>
  <c r="I74" i="21" s="1"/>
  <c r="C74" i="21" s="1"/>
  <c r="K95" i="16"/>
  <c r="J95" i="16" s="1"/>
  <c r="D95" i="16" s="1"/>
  <c r="J21" i="21"/>
  <c r="I21" i="21" s="1"/>
  <c r="C21" i="21" s="1"/>
  <c r="K10" i="16"/>
  <c r="J10" i="16" s="1"/>
  <c r="D10" i="16" s="1"/>
  <c r="D10" i="23"/>
  <c r="J41" i="21"/>
  <c r="I41" i="21" s="1"/>
  <c r="C41" i="21" s="1"/>
  <c r="K15" i="16"/>
  <c r="J15" i="16" s="1"/>
  <c r="D15" i="16" s="1"/>
  <c r="D15" i="23"/>
  <c r="D62" i="23"/>
  <c r="J8" i="21"/>
  <c r="I8" i="21" s="1"/>
  <c r="C8" i="21" s="1"/>
  <c r="K62" i="16"/>
  <c r="J62" i="16" s="1"/>
  <c r="D62" i="16" s="1"/>
  <c r="D14" i="23"/>
  <c r="J33" i="21"/>
  <c r="I33" i="21" s="1"/>
  <c r="C33" i="21" s="1"/>
  <c r="K14" i="16"/>
  <c r="J14" i="16" s="1"/>
  <c r="D14" i="16" s="1"/>
  <c r="K59" i="16"/>
  <c r="J59" i="16" s="1"/>
  <c r="D59" i="16" s="1"/>
  <c r="J36" i="21"/>
  <c r="I36" i="21" s="1"/>
  <c r="C36" i="21" s="1"/>
  <c r="D59" i="23"/>
  <c r="J6" i="21"/>
  <c r="I6" i="21" s="1"/>
  <c r="C6" i="21" s="1"/>
  <c r="K81" i="16"/>
  <c r="J81" i="16" s="1"/>
  <c r="D81" i="16" s="1"/>
  <c r="C81" i="16" s="1"/>
  <c r="D81" i="23"/>
  <c r="K58" i="16"/>
  <c r="J58" i="16" s="1"/>
  <c r="D58" i="16" s="1"/>
  <c r="J47" i="21"/>
  <c r="I47" i="21" s="1"/>
  <c r="C47" i="21" s="1"/>
  <c r="D58" i="23"/>
  <c r="J77" i="21"/>
  <c r="I77" i="21" s="1"/>
  <c r="C77" i="21" s="1"/>
  <c r="K96" i="16"/>
  <c r="J96" i="16" s="1"/>
  <c r="D96" i="16" s="1"/>
  <c r="D96" i="23"/>
  <c r="D80" i="23"/>
  <c r="J88" i="21"/>
  <c r="I88" i="21" s="1"/>
  <c r="C88" i="21" s="1"/>
  <c r="K80" i="16"/>
  <c r="J80" i="16" s="1"/>
  <c r="D80" i="16" s="1"/>
  <c r="D35" i="23"/>
  <c r="J35" i="21"/>
  <c r="I35" i="21" s="1"/>
  <c r="C35" i="21" s="1"/>
  <c r="K35" i="16"/>
  <c r="J35" i="16" s="1"/>
  <c r="D35" i="16" s="1"/>
  <c r="J52" i="21"/>
  <c r="I52" i="21" s="1"/>
  <c r="C52" i="21" s="1"/>
  <c r="K13" i="16"/>
  <c r="J13" i="16" s="1"/>
  <c r="D13" i="16" s="1"/>
  <c r="D13" i="23"/>
  <c r="D48" i="23"/>
  <c r="J65" i="21"/>
  <c r="I65" i="21" s="1"/>
  <c r="C65" i="21" s="1"/>
  <c r="K48" i="16"/>
  <c r="J48" i="16" s="1"/>
  <c r="D48" i="16" s="1"/>
  <c r="D38" i="23"/>
  <c r="C38" i="23" s="1"/>
  <c r="J11" i="21"/>
  <c r="I11" i="21" s="1"/>
  <c r="C11" i="21" s="1"/>
  <c r="K38" i="16"/>
  <c r="J38" i="16" s="1"/>
  <c r="D38" i="16" s="1"/>
  <c r="J60" i="21"/>
  <c r="I60" i="21" s="1"/>
  <c r="C60" i="21" s="1"/>
  <c r="K65" i="16"/>
  <c r="J65" i="16" s="1"/>
  <c r="D65" i="16" s="1"/>
  <c r="C65" i="16" s="1"/>
  <c r="D65" i="23"/>
  <c r="D17" i="23"/>
  <c r="K17" i="16"/>
  <c r="J17" i="16" s="1"/>
  <c r="D17" i="16" s="1"/>
  <c r="J80" i="21"/>
  <c r="I80" i="21" s="1"/>
  <c r="C80" i="21" s="1"/>
  <c r="D32" i="23"/>
  <c r="K32" i="16"/>
  <c r="J32" i="16" s="1"/>
  <c r="D32" i="16" s="1"/>
  <c r="J12" i="21"/>
  <c r="I12" i="21" s="1"/>
  <c r="C12" i="21" s="1"/>
  <c r="J81" i="21"/>
  <c r="I81" i="21" s="1"/>
  <c r="C81" i="21" s="1"/>
  <c r="K77" i="16"/>
  <c r="J77" i="16" s="1"/>
  <c r="D77" i="16" s="1"/>
  <c r="D77" i="23"/>
  <c r="J75" i="21"/>
  <c r="I75" i="21" s="1"/>
  <c r="C75" i="21" s="1"/>
  <c r="D64" i="23"/>
  <c r="K64" i="16"/>
  <c r="J64" i="16" s="1"/>
  <c r="D64" i="16" s="1"/>
  <c r="D91" i="23"/>
  <c r="K91" i="16"/>
  <c r="J91" i="16" s="1"/>
  <c r="D91" i="16" s="1"/>
  <c r="J48" i="21"/>
  <c r="I48" i="21" s="1"/>
  <c r="C48" i="21" s="1"/>
  <c r="K99" i="16"/>
  <c r="J99" i="16" s="1"/>
  <c r="D99" i="16" s="1"/>
  <c r="D99" i="23"/>
  <c r="J89" i="21"/>
  <c r="I89" i="21" s="1"/>
  <c r="C89" i="21" s="1"/>
  <c r="D47" i="23"/>
  <c r="C47" i="23" s="1"/>
  <c r="K47" i="16"/>
  <c r="J47" i="16" s="1"/>
  <c r="D47" i="16" s="1"/>
  <c r="J69" i="21"/>
  <c r="I69" i="21" s="1"/>
  <c r="C69" i="21" s="1"/>
  <c r="J71" i="21"/>
  <c r="I71" i="21" s="1"/>
  <c r="C71" i="21" s="1"/>
  <c r="D55" i="23"/>
  <c r="C55" i="23" s="1"/>
  <c r="K55" i="16"/>
  <c r="J55" i="16" s="1"/>
  <c r="D55" i="16" s="1"/>
  <c r="D16" i="23"/>
  <c r="J13" i="21"/>
  <c r="I13" i="21" s="1"/>
  <c r="C13" i="21" s="1"/>
  <c r="K16" i="16"/>
  <c r="J16" i="16" s="1"/>
  <c r="D16" i="16" s="1"/>
  <c r="C16" i="16" s="1"/>
  <c r="J62" i="21"/>
  <c r="I62" i="21" s="1"/>
  <c r="C62" i="21" s="1"/>
  <c r="K84" i="16"/>
  <c r="J84" i="16" s="1"/>
  <c r="D84" i="16" s="1"/>
  <c r="D84" i="23"/>
  <c r="D75" i="23"/>
  <c r="J34" i="21"/>
  <c r="I34" i="21" s="1"/>
  <c r="C34" i="21" s="1"/>
  <c r="K75" i="16"/>
  <c r="J75" i="16" s="1"/>
  <c r="D75" i="16" s="1"/>
  <c r="J84" i="21"/>
  <c r="I84" i="21" s="1"/>
  <c r="C84" i="21" s="1"/>
  <c r="K98" i="16"/>
  <c r="J98" i="16" s="1"/>
  <c r="D98" i="16" s="1"/>
  <c r="C98" i="16" s="1"/>
  <c r="D98" i="23"/>
  <c r="C98" i="23" s="1"/>
  <c r="K7" i="16"/>
  <c r="J7" i="16" s="1"/>
  <c r="D7" i="16" s="1"/>
  <c r="D7" i="23"/>
  <c r="C7" i="23" s="1"/>
  <c r="J45" i="21"/>
  <c r="I45" i="21" s="1"/>
  <c r="C45" i="21" s="1"/>
  <c r="K28" i="16"/>
  <c r="J28" i="16" s="1"/>
  <c r="D28" i="16" s="1"/>
  <c r="D28" i="23"/>
  <c r="J20" i="21"/>
  <c r="I20" i="21" s="1"/>
  <c r="C20" i="21" s="1"/>
  <c r="K51" i="16"/>
  <c r="J51" i="16" s="1"/>
  <c r="D51" i="16" s="1"/>
  <c r="C51" i="16" s="1"/>
  <c r="J16" i="21"/>
  <c r="I16" i="21" s="1"/>
  <c r="C16" i="21" s="1"/>
  <c r="D51" i="23"/>
  <c r="J32" i="21"/>
  <c r="I32" i="21" s="1"/>
  <c r="C32" i="21" s="1"/>
  <c r="D31" i="23"/>
  <c r="K31" i="16"/>
  <c r="J31" i="16" s="1"/>
  <c r="D31" i="16" s="1"/>
  <c r="D88" i="23"/>
  <c r="J73" i="21"/>
  <c r="I73" i="21" s="1"/>
  <c r="C73" i="21" s="1"/>
  <c r="K88" i="16"/>
  <c r="J88" i="16" s="1"/>
  <c r="D88" i="16" s="1"/>
  <c r="C88" i="16" s="1"/>
  <c r="K21" i="16"/>
  <c r="J21" i="16" s="1"/>
  <c r="D21" i="16" s="1"/>
  <c r="D21" i="23"/>
  <c r="J43" i="21"/>
  <c r="I43" i="21" s="1"/>
  <c r="C43" i="21" s="1"/>
  <c r="J37" i="21"/>
  <c r="I37" i="21" s="1"/>
  <c r="C37" i="21" s="1"/>
  <c r="K36" i="16"/>
  <c r="J36" i="16" s="1"/>
  <c r="D36" i="16" s="1"/>
  <c r="D36" i="23"/>
  <c r="C38" i="16" l="1"/>
  <c r="C75" i="23"/>
  <c r="C94" i="23"/>
  <c r="C84" i="23"/>
  <c r="C91" i="16"/>
  <c r="C17" i="16"/>
  <c r="C48" i="16"/>
  <c r="C13" i="16"/>
  <c r="C96" i="23"/>
  <c r="C14" i="16"/>
  <c r="C95" i="16"/>
  <c r="C94" i="16"/>
  <c r="C8" i="16"/>
  <c r="C50" i="23"/>
  <c r="C90" i="16"/>
  <c r="C23" i="16"/>
  <c r="C45" i="23"/>
  <c r="C60" i="23"/>
  <c r="C78" i="16"/>
  <c r="C85" i="16"/>
  <c r="C12" i="23"/>
  <c r="C43" i="16"/>
  <c r="C93" i="23"/>
  <c r="C63" i="23"/>
  <c r="C61" i="16"/>
  <c r="C53" i="16"/>
  <c r="C79" i="16"/>
  <c r="C70" i="23"/>
  <c r="C89" i="16"/>
  <c r="C19" i="23"/>
  <c r="C57" i="16"/>
  <c r="C49" i="16"/>
  <c r="C21" i="23"/>
  <c r="C88" i="23"/>
  <c r="C51" i="23"/>
  <c r="C75" i="16"/>
  <c r="C84" i="16"/>
  <c r="C16" i="23"/>
  <c r="C99" i="23"/>
  <c r="C91" i="23"/>
  <c r="C77" i="23"/>
  <c r="C17" i="23"/>
  <c r="C80" i="16"/>
  <c r="C96" i="16"/>
  <c r="C58" i="16"/>
  <c r="C59" i="23"/>
  <c r="C62" i="23"/>
  <c r="C10" i="23"/>
  <c r="C8" i="23"/>
  <c r="C90" i="23"/>
  <c r="C23" i="23"/>
  <c r="C7" i="16"/>
  <c r="C22" i="16"/>
  <c r="C54" i="23"/>
  <c r="C66" i="16"/>
  <c r="C71" i="16"/>
  <c r="C45" i="16"/>
  <c r="C39" i="23"/>
  <c r="C60" i="16"/>
  <c r="C24" i="23"/>
  <c r="C40" i="23"/>
  <c r="C85" i="23"/>
  <c r="C12" i="16"/>
  <c r="C42" i="16"/>
  <c r="C63" i="16"/>
  <c r="C82" i="16"/>
  <c r="C41" i="23"/>
  <c r="C53" i="23"/>
  <c r="C46" i="16"/>
  <c r="C79" i="23"/>
  <c r="C69" i="16"/>
  <c r="C89" i="23"/>
  <c r="C57" i="23"/>
  <c r="C86" i="16"/>
  <c r="C21" i="16"/>
  <c r="C55" i="16"/>
  <c r="C47" i="16"/>
  <c r="C99" i="16"/>
  <c r="C64" i="16"/>
  <c r="C77" i="16"/>
  <c r="C65" i="23"/>
  <c r="C48" i="23"/>
  <c r="C81" i="23"/>
  <c r="C14" i="23"/>
  <c r="C15" i="23"/>
  <c r="C10" i="16"/>
  <c r="C95" i="23"/>
  <c r="C11" i="16"/>
  <c r="C50" i="16"/>
  <c r="C54" i="16"/>
  <c r="C83" i="16"/>
  <c r="C71" i="23"/>
  <c r="C39" i="16"/>
  <c r="C78" i="23"/>
  <c r="C24" i="16"/>
  <c r="C9" i="23"/>
  <c r="C92" i="16"/>
  <c r="C42" i="23"/>
  <c r="C93" i="16"/>
  <c r="C41" i="16"/>
  <c r="C72" i="23"/>
  <c r="C20" i="16"/>
  <c r="C46" i="23"/>
  <c r="C56" i="23"/>
  <c r="C69" i="23"/>
  <c r="C73" i="16"/>
  <c r="C49" i="23"/>
  <c r="C76" i="23"/>
  <c r="C86" i="23"/>
  <c r="C64" i="23"/>
  <c r="C13" i="23"/>
  <c r="C80" i="23"/>
  <c r="C58" i="23"/>
  <c r="C59" i="16"/>
  <c r="C62" i="16"/>
  <c r="C15" i="16"/>
  <c r="C11" i="23"/>
  <c r="C70" i="16"/>
  <c r="C68" i="16"/>
  <c r="C18" i="23"/>
  <c r="C22" i="23"/>
  <c r="C66" i="23"/>
  <c r="C83" i="23"/>
  <c r="C76" i="16"/>
  <c r="C40" i="16"/>
  <c r="C9" i="16"/>
  <c r="C92" i="23"/>
  <c r="C43" i="23"/>
  <c r="C61" i="23"/>
  <c r="C82" i="23"/>
  <c r="C72" i="16"/>
  <c r="C20" i="23"/>
  <c r="C56" i="16"/>
  <c r="C19" i="16"/>
  <c r="C73" i="23"/>
  <c r="C18" i="16"/>
  <c r="B81" i="23"/>
  <c r="B93" i="23"/>
  <c r="B35" i="23"/>
  <c r="C28" i="23"/>
  <c r="B88" i="23"/>
  <c r="B30" i="23"/>
  <c r="B51" i="23"/>
  <c r="B64" i="23"/>
  <c r="B20" i="23"/>
  <c r="C29" i="23"/>
  <c r="B42" i="23"/>
  <c r="B61" i="23"/>
  <c r="B36" i="23"/>
  <c r="C32" i="23"/>
  <c r="B98" i="23"/>
  <c r="C26" i="23"/>
  <c r="B8" i="23"/>
  <c r="B54" i="23"/>
  <c r="B94" i="23"/>
  <c r="B34" i="23"/>
  <c r="B70" i="23"/>
  <c r="B60" i="23"/>
  <c r="B99" i="23"/>
  <c r="B90" i="23"/>
  <c r="B41" i="23"/>
  <c r="B82" i="23"/>
  <c r="C31" i="23"/>
  <c r="C30" i="23"/>
  <c r="B71" i="23"/>
  <c r="B23" i="23"/>
  <c r="C35" i="23"/>
  <c r="B91" i="23"/>
  <c r="B89" i="23"/>
  <c r="B78" i="23"/>
  <c r="C27" i="23"/>
  <c r="B14" i="23"/>
  <c r="B43" i="23"/>
  <c r="B46" i="23"/>
  <c r="B12" i="23"/>
  <c r="B17" i="23"/>
  <c r="B58" i="23"/>
  <c r="B11" i="23"/>
  <c r="B65" i="23"/>
  <c r="B19" i="23"/>
  <c r="B10" i="23"/>
  <c r="B32" i="23"/>
  <c r="B95" i="23"/>
  <c r="B27" i="23"/>
  <c r="B40" i="23"/>
  <c r="B85" i="23"/>
  <c r="B38" i="23"/>
  <c r="B55" i="23"/>
  <c r="C34" i="23"/>
  <c r="B80" i="23"/>
  <c r="B47" i="23"/>
  <c r="B45" i="23"/>
  <c r="B39" i="23"/>
  <c r="B21" i="23"/>
  <c r="B76" i="23"/>
  <c r="B96" i="23"/>
  <c r="B63" i="23"/>
  <c r="B92" i="23"/>
  <c r="B77" i="23"/>
  <c r="B84" i="23"/>
  <c r="B29" i="23"/>
  <c r="B7" i="23"/>
  <c r="B53" i="23"/>
  <c r="B26" i="23"/>
  <c r="B75" i="23"/>
  <c r="B33" i="23"/>
  <c r="B15" i="23"/>
  <c r="C33" i="23"/>
  <c r="B31" i="23"/>
  <c r="B68" i="23"/>
  <c r="B48" i="23"/>
  <c r="B22" i="23"/>
  <c r="C36" i="23"/>
  <c r="B9" i="23"/>
  <c r="B18" i="23"/>
  <c r="B56" i="23"/>
  <c r="B73" i="23"/>
  <c r="B83" i="23"/>
  <c r="B86" i="23"/>
  <c r="B62" i="23"/>
  <c r="B24" i="23"/>
  <c r="B66" i="23"/>
  <c r="B57" i="23"/>
  <c r="B79" i="23"/>
  <c r="B16" i="23"/>
  <c r="B13" i="23"/>
  <c r="B28" i="23"/>
  <c r="B72" i="23"/>
  <c r="B59" i="23"/>
  <c r="B69" i="23"/>
  <c r="B49" i="23"/>
  <c r="B50" i="23"/>
  <c r="C27" i="16"/>
  <c r="C35" i="16"/>
  <c r="C26" i="16"/>
  <c r="C34" i="16"/>
  <c r="C36" i="16"/>
  <c r="C32" i="16"/>
  <c r="C33" i="16"/>
  <c r="C30" i="16"/>
  <c r="C28" i="16"/>
  <c r="C29" i="16"/>
  <c r="C31" i="16"/>
  <c r="B60" i="21"/>
  <c r="B65" i="16" s="1"/>
  <c r="B17" i="21"/>
  <c r="B20" i="16" s="1"/>
  <c r="B69" i="21"/>
  <c r="B47" i="16" s="1"/>
  <c r="B78" i="21"/>
  <c r="B23" i="16" s="1"/>
  <c r="B24" i="21"/>
  <c r="B79" i="16" s="1"/>
  <c r="B74" i="21"/>
  <c r="B95" i="16" s="1"/>
  <c r="B31" i="21"/>
  <c r="B33" i="16" s="1"/>
  <c r="B11" i="21"/>
  <c r="B38" i="16" s="1"/>
  <c r="B87" i="21"/>
  <c r="B56" i="16" s="1"/>
  <c r="B5" i="21"/>
  <c r="B40" i="16" s="1"/>
  <c r="B65" i="21"/>
  <c r="B48" i="16" s="1"/>
  <c r="B76" i="21"/>
  <c r="B34" i="16" s="1"/>
  <c r="B43" i="21"/>
  <c r="B21" i="16" s="1"/>
  <c r="B10" i="21"/>
  <c r="B9" i="16" s="1"/>
  <c r="B36" i="21"/>
  <c r="B59" i="16" s="1"/>
  <c r="B15" i="21"/>
  <c r="B82" i="16" s="1"/>
  <c r="B6" i="21"/>
  <c r="B81" i="16" s="1"/>
  <c r="B84" i="21"/>
  <c r="B98" i="16" s="1"/>
  <c r="B13" i="21"/>
  <c r="B16" i="16" s="1"/>
  <c r="B82" i="21"/>
  <c r="B78" i="16" s="1"/>
  <c r="B79" i="21"/>
  <c r="B49" i="16" s="1"/>
  <c r="B30" i="21"/>
  <c r="B26" i="16" s="1"/>
  <c r="B88" i="21"/>
  <c r="B80" i="16" s="1"/>
  <c r="B26" i="21"/>
  <c r="B60" i="16" s="1"/>
  <c r="B55" i="21"/>
  <c r="B89" i="16" s="1"/>
  <c r="B67" i="21"/>
  <c r="B83" i="16" s="1"/>
  <c r="B46" i="21"/>
  <c r="B39" i="16" s="1"/>
  <c r="B75" i="21"/>
  <c r="B64" i="16" s="1"/>
  <c r="B19" i="21"/>
  <c r="B57" i="16" s="1"/>
  <c r="B83" i="21"/>
  <c r="B92" i="16" s="1"/>
  <c r="B20" i="21"/>
  <c r="B28" i="16" s="1"/>
  <c r="B25" i="21"/>
  <c r="B8" i="16" s="1"/>
  <c r="B52" i="21"/>
  <c r="B13" i="16" s="1"/>
  <c r="B35" i="21"/>
  <c r="B35" i="16" s="1"/>
  <c r="B49" i="21"/>
  <c r="B61" i="16" s="1"/>
  <c r="B50" i="21"/>
  <c r="B18" i="16" s="1"/>
  <c r="B41" i="21"/>
  <c r="B15" i="16" s="1"/>
  <c r="B77" i="21"/>
  <c r="B96" i="16" s="1"/>
  <c r="B47" i="21"/>
  <c r="B58" i="16" s="1"/>
  <c r="B54" i="21"/>
  <c r="B94" i="16" s="1"/>
  <c r="B81" i="21"/>
  <c r="B77" i="16" s="1"/>
  <c r="B85" i="21"/>
  <c r="B46" i="16" s="1"/>
  <c r="B62" i="21"/>
  <c r="B84" i="16" s="1"/>
  <c r="B7" i="21"/>
  <c r="B85" i="16" s="1"/>
  <c r="B58" i="21"/>
  <c r="B68" i="16" s="1"/>
  <c r="B39" i="21"/>
  <c r="B93" i="16" s="1"/>
  <c r="B71" i="21"/>
  <c r="B55" i="16" s="1"/>
  <c r="B22" i="21"/>
  <c r="B63" i="16" s="1"/>
  <c r="B32" i="21"/>
  <c r="B31" i="16" s="1"/>
  <c r="B68" i="21"/>
  <c r="B76" i="16" s="1"/>
  <c r="B70" i="21"/>
  <c r="B12" i="16" s="1"/>
  <c r="B48" i="21"/>
  <c r="B91" i="16" s="1"/>
  <c r="B23" i="21"/>
  <c r="B29" i="16" s="1"/>
  <c r="B38" i="21"/>
  <c r="B69" i="16" s="1"/>
  <c r="B28" i="21"/>
  <c r="B66" i="16" s="1"/>
  <c r="B59" i="21"/>
  <c r="B70" i="16" s="1"/>
  <c r="B14" i="21"/>
  <c r="B53" i="16" s="1"/>
  <c r="B89" i="21"/>
  <c r="B99" i="16" s="1"/>
  <c r="B51" i="21"/>
  <c r="B11" i="16" s="1"/>
  <c r="B29" i="21"/>
  <c r="B27" i="16" s="1"/>
  <c r="B40" i="21"/>
  <c r="B24" i="16" s="1"/>
  <c r="B21" i="21"/>
  <c r="B10" i="16" s="1"/>
  <c r="B42" i="21"/>
  <c r="B54" i="16" s="1"/>
  <c r="B56" i="21"/>
  <c r="B19" i="16" s="1"/>
  <c r="B12" i="21"/>
  <c r="B32" i="16" s="1"/>
  <c r="B66" i="21"/>
  <c r="B50" i="16" s="1"/>
  <c r="B8" i="21"/>
  <c r="B62" i="16" s="1"/>
  <c r="B64" i="21"/>
  <c r="B86" i="16" s="1"/>
  <c r="B53" i="21"/>
  <c r="B42" i="16" s="1"/>
  <c r="B16" i="21"/>
  <c r="B51" i="16" s="1"/>
  <c r="B34" i="21"/>
  <c r="B75" i="16" s="1"/>
  <c r="B18" i="21"/>
  <c r="B41" i="16" s="1"/>
  <c r="B45" i="21"/>
  <c r="B7" i="16" s="1"/>
  <c r="B57" i="21"/>
  <c r="B71" i="16" s="1"/>
  <c r="B37" i="21"/>
  <c r="B36" i="16" s="1"/>
  <c r="B86" i="21"/>
  <c r="B45" i="16" s="1"/>
  <c r="B27" i="21"/>
  <c r="B90" i="16" s="1"/>
  <c r="B72" i="21"/>
  <c r="B43" i="16" s="1"/>
  <c r="B63" i="21"/>
  <c r="B73" i="16" s="1"/>
  <c r="B80" i="21"/>
  <c r="B17" i="16" s="1"/>
  <c r="B44" i="21"/>
  <c r="B22" i="16" s="1"/>
  <c r="B61" i="21"/>
  <c r="B30" i="16" s="1"/>
  <c r="B73" i="21"/>
  <c r="B88" i="16" s="1"/>
  <c r="B33" i="21"/>
  <c r="B14" i="16" s="1"/>
  <c r="B9" i="21"/>
  <c r="B72" i="16" s="1"/>
</calcChain>
</file>

<file path=xl/sharedStrings.xml><?xml version="1.0" encoding="utf-8"?>
<sst xmlns="http://schemas.openxmlformats.org/spreadsheetml/2006/main" count="470" uniqueCount="124">
  <si>
    <t>Единица измерения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</si>
  <si>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</si>
  <si>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</si>
  <si>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</si>
  <si>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</si>
  <si>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</si>
  <si>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</si>
  <si>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</si>
  <si>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</si>
  <si>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</si>
  <si>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</si>
  <si>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</si>
  <si>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</si>
  <si>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</si>
  <si>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</si>
  <si>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</si>
  <si>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</si>
  <si>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</si>
  <si>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</si>
  <si>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</si>
  <si>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</si>
  <si>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</si>
  <si>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</si>
  <si>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</si>
  <si>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</si>
  <si>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</si>
  <si>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</si>
  <si>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</si>
  <si>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</si>
  <si>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</si>
  <si>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</si>
  <si>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</si>
  <si>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</si>
  <si>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</si>
  <si>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</si>
  <si>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</si>
  <si>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</si>
  <si>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</si>
  <si>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</si>
  <si>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</si>
  <si>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</si>
  <si>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</si>
  <si>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</si>
  <si>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</si>
  <si>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</si>
  <si>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</si>
  <si>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</si>
  <si>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</si>
  <si>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</si>
  <si>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</si>
  <si>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</si>
  <si>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</si>
  <si>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</si>
  <si>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</si>
  <si>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</si>
  <si>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</si>
  <si>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</si>
  <si>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</si>
  <si>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</si>
  <si>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</si>
  <si>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</si>
  <si>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</si>
  <si>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</si>
  <si>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</si>
  <si>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</si>
  <si>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</si>
  <si>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</si>
  <si>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</si>
  <si>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</si>
  <si>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</si>
  <si>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</si>
  <si>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</si>
  <si>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</si>
  <si>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</si>
  <si>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</si>
  <si>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</si>
  <si>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</si>
  <si>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</si>
  <si>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</si>
  <si>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</si>
  <si>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</si>
  <si>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</si>
  <si>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</si>
  <si>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</si>
  <si>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</si>
  <si>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</si>
  <si>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</si>
  <si>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</si>
  <si>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</si>
  <si>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</si>
  <si>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</si>
  <si>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</si>
  <si>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</si>
  <si>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</si>
  <si>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</si>
  <si>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5. Годовой отчет об исполнении бюджета</t>
  </si>
  <si>
    <t>2. Публичные сведения о плановых показателях деятельности государственных учреждений субъекта РФ</t>
  </si>
  <si>
    <t>3. Бюджет для граждан (закон о бюджете)</t>
  </si>
  <si>
    <t>место</t>
  </si>
  <si>
    <t>Наименование субъекта                         Российской Федерации</t>
  </si>
  <si>
    <t>I этап</t>
  </si>
  <si>
    <t>II этап</t>
  </si>
  <si>
    <t>Итого по I этапу</t>
  </si>
  <si>
    <t>Итого по II этапу</t>
  </si>
  <si>
    <t>Итого по I и II этапам</t>
  </si>
  <si>
    <t>Рейтинг субъектов Российской Федерации по уровню открытости бюджетных данных в 2015 году</t>
  </si>
  <si>
    <t>Наименование субъекта Российской Федерации</t>
  </si>
  <si>
    <t>1. Характеристики первоначально утвержденного бюджета</t>
  </si>
  <si>
    <t>Крымский федеральный округ</t>
  </si>
  <si>
    <t>Максимальный балл</t>
  </si>
  <si>
    <t>II этап. Годовой отчет об исполнении бюджета</t>
  </si>
  <si>
    <t>I Этап. Характеристика первоначально утвержденного бюджета и состояния инфраструктуры для обеспечения открытости бюджетных данных</t>
  </si>
  <si>
    <t>4. Общественное участие (I квартал 2015 года)</t>
  </si>
  <si>
    <t>8. Общественное участие 
(II квартал 2015 года)</t>
  </si>
  <si>
    <t>7. Бюджет для граждан (проект закона или закон об исполнении бюджета)</t>
  </si>
  <si>
    <t>Рейтинг субъектов Российской Федерации по уровню открытости бюджетных данных за 2015 год - I и II этапы</t>
  </si>
  <si>
    <t>6. Публичные сведения о фактических результатах деятельности государственных учреждений субъекта РФ</t>
  </si>
  <si>
    <t>Республика Крым*</t>
  </si>
  <si>
    <t>г. Севастополь*</t>
  </si>
  <si>
    <t>*Для Республики Крым и г.Севастополь оценка проводилась с учетом переходного периода</t>
  </si>
  <si>
    <t>Итого 
по I и II этапам</t>
  </si>
  <si>
    <t>Итого 
по I этапу</t>
  </si>
  <si>
    <t>3. Бюджет для граждан 
(закон о бюджете)</t>
  </si>
  <si>
    <t>4. Общественное участие 
(I квартал 2015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</si>
</sst>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165" fontId="6" fillId="3" borderId="1" xfId="1" applyNumberFormat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3" fillId="0" borderId="0" xfId="0" applyFont="1"/>
    <xf numFmtId="0" fontId="13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zoomScaleNormal="100" workbookViewId="0">
      <selection activeCell="A2" sqref="A2:A3"/>
    </sheetView>
  </sheetViews>
  <sheetFormatPr defaultColWidth="9.109375" defaultRowHeight="13.8" x14ac:dyDescent="0.3"/>
  <cols>
    <col min="1" max="1" width="34.44140625" style="37" customWidth="1"/>
    <col min="2" max="2" width="9.109375" style="37" customWidth="1"/>
    <col min="3" max="3" width="8.5546875" style="37" customWidth="1"/>
    <col min="4" max="4" width="8.33203125" style="37" customWidth="1"/>
    <col min="5" max="5" width="17.21875" style="37" customWidth="1"/>
    <col min="6" max="6" width="22.6640625" style="37" customWidth="1"/>
    <col min="7" max="7" width="14" style="37" customWidth="1"/>
    <col min="8" max="8" width="15.5546875" style="37" customWidth="1"/>
    <col min="9" max="9" width="7.6640625" style="45" customWidth="1"/>
    <col min="10" max="10" width="12" style="37" customWidth="1"/>
    <col min="11" max="11" width="24" style="37" customWidth="1"/>
    <col min="12" max="12" width="16.6640625" style="37" customWidth="1"/>
    <col min="13" max="13" width="15.44140625" style="37" customWidth="1"/>
    <col min="14" max="16384" width="9.109375" style="37"/>
  </cols>
  <sheetData>
    <row r="1" spans="1:13" ht="14.25" customHeight="1" x14ac:dyDescent="0.3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customHeight="1" x14ac:dyDescent="0.3">
      <c r="A2" s="22" t="s">
        <v>99</v>
      </c>
      <c r="B2" s="22" t="s">
        <v>93</v>
      </c>
      <c r="C2" s="22" t="s">
        <v>120</v>
      </c>
      <c r="D2" s="23" t="s">
        <v>100</v>
      </c>
      <c r="E2" s="38"/>
      <c r="F2" s="38"/>
      <c r="G2" s="38"/>
      <c r="H2" s="39"/>
      <c r="I2" s="23" t="s">
        <v>101</v>
      </c>
      <c r="J2" s="38"/>
      <c r="K2" s="38"/>
      <c r="L2" s="38"/>
      <c r="M2" s="39"/>
    </row>
    <row r="3" spans="1:13" ht="73.5" customHeight="1" x14ac:dyDescent="0.3">
      <c r="A3" s="40"/>
      <c r="B3" s="40"/>
      <c r="C3" s="40"/>
      <c r="D3" s="1" t="s">
        <v>121</v>
      </c>
      <c r="E3" s="1" t="s">
        <v>107</v>
      </c>
      <c r="F3" s="1" t="s">
        <v>96</v>
      </c>
      <c r="G3" s="1" t="s">
        <v>122</v>
      </c>
      <c r="H3" s="1" t="s">
        <v>123</v>
      </c>
      <c r="I3" s="1" t="s">
        <v>103</v>
      </c>
      <c r="J3" s="1" t="s">
        <v>95</v>
      </c>
      <c r="K3" s="1" t="s">
        <v>116</v>
      </c>
      <c r="L3" s="1" t="s">
        <v>114</v>
      </c>
      <c r="M3" s="1" t="s">
        <v>113</v>
      </c>
    </row>
    <row r="4" spans="1:13" ht="15" customHeight="1" x14ac:dyDescent="0.3">
      <c r="A4" s="2" t="s">
        <v>0</v>
      </c>
      <c r="B4" s="41" t="s">
        <v>98</v>
      </c>
      <c r="C4" s="41" t="s">
        <v>91</v>
      </c>
      <c r="D4" s="28" t="s">
        <v>91</v>
      </c>
      <c r="E4" s="3" t="s">
        <v>91</v>
      </c>
      <c r="F4" s="3" t="s">
        <v>91</v>
      </c>
      <c r="G4" s="3" t="s">
        <v>91</v>
      </c>
      <c r="H4" s="3" t="s">
        <v>91</v>
      </c>
      <c r="I4" s="28" t="s">
        <v>91</v>
      </c>
      <c r="J4" s="29" t="s">
        <v>91</v>
      </c>
      <c r="K4" s="29" t="s">
        <v>91</v>
      </c>
      <c r="L4" s="29" t="s">
        <v>91</v>
      </c>
      <c r="M4" s="29" t="s">
        <v>91</v>
      </c>
    </row>
    <row r="5" spans="1:13" ht="15" customHeight="1" x14ac:dyDescent="0.3">
      <c r="A5" s="7" t="s">
        <v>35</v>
      </c>
      <c r="B5" s="42" t="str">
        <f t="shared" ref="B5:B36" si="0">RANK(C5,$C$5:$C$89)&amp;IF(COUNTIF($C$5:$C$89,C5)&gt;1,"-"&amp;RANK(C5,$C$5:$C$89)+COUNTIF($C$5:$C$89,C5)-1,"")</f>
        <v>1</v>
      </c>
      <c r="C5" s="8">
        <f t="shared" ref="C5:C36" si="1">D5+I5</f>
        <v>86</v>
      </c>
      <c r="D5" s="8">
        <f t="shared" ref="D5:D36" si="2">SUM(E5:H5)</f>
        <v>39</v>
      </c>
      <c r="E5" s="9">
        <f>VLOOKUP(A5,'I этап итоги'!$A$7:$H$99,5,0)</f>
        <v>10</v>
      </c>
      <c r="F5" s="43">
        <f>VLOOKUP(A5,'I этап итоги'!$A$7:$H$99,6,0)</f>
        <v>9</v>
      </c>
      <c r="G5" s="9">
        <f>VLOOKUP(A5,'I этап итоги'!$A$7:$H$99,7,0)</f>
        <v>16</v>
      </c>
      <c r="H5" s="9">
        <f>VLOOKUP(A5,'I этап итоги'!$A$7:$H$99,8,0)</f>
        <v>4</v>
      </c>
      <c r="I5" s="31">
        <f t="shared" ref="I5:I36" si="3">SUM(J5:M5)</f>
        <v>47</v>
      </c>
      <c r="J5" s="32">
        <f>VLOOKUP(A5,'II этап итоги'!$A$7:$H$99,5,0)</f>
        <v>22</v>
      </c>
      <c r="K5" s="32">
        <f>VLOOKUP(A5,'II этап итоги'!$A$7:$H$99,6,0)</f>
        <v>6</v>
      </c>
      <c r="L5" s="32">
        <f>VLOOKUP(A5,'II этап итоги'!$A$7:$H$99,7,0)</f>
        <v>12</v>
      </c>
      <c r="M5" s="32">
        <f>VLOOKUP(A5,'II этап итоги'!$A$7:$H$99,8,0)</f>
        <v>7</v>
      </c>
    </row>
    <row r="6" spans="1:13" ht="15" customHeight="1" x14ac:dyDescent="0.3">
      <c r="A6" s="7" t="s">
        <v>75</v>
      </c>
      <c r="B6" s="42" t="str">
        <f t="shared" si="0"/>
        <v>2</v>
      </c>
      <c r="C6" s="8">
        <f t="shared" si="1"/>
        <v>82</v>
      </c>
      <c r="D6" s="8">
        <f t="shared" si="2"/>
        <v>35</v>
      </c>
      <c r="E6" s="9">
        <f>VLOOKUP(A6,'I этап итоги'!$A$7:$H$99,5,0)</f>
        <v>13</v>
      </c>
      <c r="F6" s="43">
        <f>VLOOKUP(A6,'I этап итоги'!$A$7:$H$99,6,0)</f>
        <v>4</v>
      </c>
      <c r="G6" s="9">
        <f>VLOOKUP(A6,'I этап итоги'!$A$7:$H$99,7,0)</f>
        <v>16</v>
      </c>
      <c r="H6" s="9">
        <f>VLOOKUP(A6,'I этап итоги'!$A$7:$H$99,8,0)</f>
        <v>2</v>
      </c>
      <c r="I6" s="31">
        <f t="shared" si="3"/>
        <v>47</v>
      </c>
      <c r="J6" s="32">
        <f>VLOOKUP(A6,'II этап итоги'!$A$7:$H$99,5,0)</f>
        <v>22</v>
      </c>
      <c r="K6" s="32">
        <f>VLOOKUP(A6,'II этап итоги'!$A$7:$H$99,6,0)</f>
        <v>6</v>
      </c>
      <c r="L6" s="32">
        <f>VLOOKUP(A6,'II этап итоги'!$A$7:$H$99,7,0)</f>
        <v>12</v>
      </c>
      <c r="M6" s="32">
        <f>VLOOKUP(A6,'II этап итоги'!$A$7:$H$99,8,0)</f>
        <v>7</v>
      </c>
    </row>
    <row r="7" spans="1:13" ht="15" customHeight="1" x14ac:dyDescent="0.3">
      <c r="A7" s="10" t="s">
        <v>79</v>
      </c>
      <c r="B7" s="42" t="str">
        <f t="shared" si="0"/>
        <v>3</v>
      </c>
      <c r="C7" s="8">
        <f t="shared" si="1"/>
        <v>81.5</v>
      </c>
      <c r="D7" s="8">
        <f t="shared" si="2"/>
        <v>33.5</v>
      </c>
      <c r="E7" s="9">
        <f>VLOOKUP(A7,'I этап итоги'!$A$7:$H$99,5,0)</f>
        <v>11</v>
      </c>
      <c r="F7" s="43">
        <f>VLOOKUP(A7,'I этап итоги'!$A$7:$H$99,6,0)</f>
        <v>5</v>
      </c>
      <c r="G7" s="9">
        <f>VLOOKUP(A7,'I этап итоги'!$A$7:$H$99,7,0)</f>
        <v>14.5</v>
      </c>
      <c r="H7" s="9">
        <f>VLOOKUP(A7,'I этап итоги'!$A$7:$H$99,8,0)</f>
        <v>3</v>
      </c>
      <c r="I7" s="31">
        <f t="shared" si="3"/>
        <v>48</v>
      </c>
      <c r="J7" s="32">
        <f>VLOOKUP(A7,'II этап итоги'!$A$7:$H$99,5,0)</f>
        <v>22</v>
      </c>
      <c r="K7" s="32">
        <f>VLOOKUP(A7,'II этап итоги'!$A$7:$H$99,6,0)</f>
        <v>6</v>
      </c>
      <c r="L7" s="32">
        <f>VLOOKUP(A7,'II этап итоги'!$A$7:$H$99,7,0)</f>
        <v>12</v>
      </c>
      <c r="M7" s="32">
        <f>VLOOKUP(A7,'II этап итоги'!$A$7:$H$99,8,0)</f>
        <v>8</v>
      </c>
    </row>
    <row r="8" spans="1:13" ht="15" customHeight="1" x14ac:dyDescent="0.3">
      <c r="A8" s="10" t="s">
        <v>56</v>
      </c>
      <c r="B8" s="42" t="str">
        <f t="shared" si="0"/>
        <v>4</v>
      </c>
      <c r="C8" s="8">
        <f t="shared" si="1"/>
        <v>79</v>
      </c>
      <c r="D8" s="8">
        <f t="shared" si="2"/>
        <v>32</v>
      </c>
      <c r="E8" s="9">
        <f>VLOOKUP(A8,'I этап итоги'!$A$7:$H$99,5,0)</f>
        <v>12</v>
      </c>
      <c r="F8" s="43">
        <f>VLOOKUP(A8,'I этап итоги'!$A$7:$H$99,6,0)</f>
        <v>1</v>
      </c>
      <c r="G8" s="9">
        <f>VLOOKUP(A8,'I этап итоги'!$A$7:$H$99,7,0)</f>
        <v>13</v>
      </c>
      <c r="H8" s="9">
        <f>VLOOKUP(A8,'I этап итоги'!$A$7:$H$99,8,0)</f>
        <v>6</v>
      </c>
      <c r="I8" s="31">
        <f t="shared" si="3"/>
        <v>47</v>
      </c>
      <c r="J8" s="32">
        <f>VLOOKUP(A8,'II этап итоги'!$A$7:$H$99,5,0)</f>
        <v>22</v>
      </c>
      <c r="K8" s="32">
        <f>VLOOKUP(A8,'II этап итоги'!$A$7:$H$99,6,0)</f>
        <v>6</v>
      </c>
      <c r="L8" s="32">
        <f>VLOOKUP(A8,'II этап итоги'!$A$7:$H$99,7,0)</f>
        <v>12</v>
      </c>
      <c r="M8" s="32">
        <f>VLOOKUP(A8,'II этап итоги'!$A$7:$H$99,8,0)</f>
        <v>7</v>
      </c>
    </row>
    <row r="9" spans="1:13" ht="15" customHeight="1" x14ac:dyDescent="0.3">
      <c r="A9" s="7" t="s">
        <v>66</v>
      </c>
      <c r="B9" s="42" t="str">
        <f t="shared" si="0"/>
        <v>5</v>
      </c>
      <c r="C9" s="8">
        <f t="shared" si="1"/>
        <v>77.5</v>
      </c>
      <c r="D9" s="8">
        <f t="shared" si="2"/>
        <v>36</v>
      </c>
      <c r="E9" s="9">
        <f>VLOOKUP(A9,'I этап итоги'!$A$7:$H$99,5,0)</f>
        <v>10</v>
      </c>
      <c r="F9" s="43">
        <f>VLOOKUP(A9,'I этап итоги'!$A$7:$H$99,6,0)</f>
        <v>9</v>
      </c>
      <c r="G9" s="9">
        <f>VLOOKUP(A9,'I этап итоги'!$A$7:$H$99,7,0)</f>
        <v>16</v>
      </c>
      <c r="H9" s="9">
        <f>VLOOKUP(A9,'I этап итоги'!$A$7:$H$99,8,0)</f>
        <v>1</v>
      </c>
      <c r="I9" s="31">
        <f t="shared" si="3"/>
        <v>41.5</v>
      </c>
      <c r="J9" s="32">
        <f>VLOOKUP(A9,'II этап итоги'!$A$7:$H$99,5,0)</f>
        <v>22</v>
      </c>
      <c r="K9" s="32">
        <f>VLOOKUP(A9,'II этап итоги'!$A$7:$H$99,6,0)</f>
        <v>5</v>
      </c>
      <c r="L9" s="32">
        <f>VLOOKUP(A9,'II этап итоги'!$A$7:$H$99,7,0)</f>
        <v>12</v>
      </c>
      <c r="M9" s="32">
        <f>VLOOKUP(A9,'II этап итоги'!$A$7:$H$99,8,0)</f>
        <v>2.5</v>
      </c>
    </row>
    <row r="10" spans="1:13" ht="15" customHeight="1" x14ac:dyDescent="0.3">
      <c r="A10" s="7" t="s">
        <v>4</v>
      </c>
      <c r="B10" s="42" t="str">
        <f t="shared" si="0"/>
        <v>6-7</v>
      </c>
      <c r="C10" s="8">
        <f t="shared" si="1"/>
        <v>77</v>
      </c>
      <c r="D10" s="8">
        <f t="shared" si="2"/>
        <v>33</v>
      </c>
      <c r="E10" s="9">
        <f>VLOOKUP(A10,'I этап итоги'!$A$7:$H$99,5,0)</f>
        <v>10</v>
      </c>
      <c r="F10" s="43">
        <f>VLOOKUP(A10,'I этап итоги'!$A$7:$H$99,6,0)</f>
        <v>7</v>
      </c>
      <c r="G10" s="9">
        <f>VLOOKUP(A10,'I этап итоги'!$A$7:$H$99,7,0)</f>
        <v>15</v>
      </c>
      <c r="H10" s="9">
        <f>VLOOKUP(A10,'I этап итоги'!$A$7:$H$99,8,0)</f>
        <v>1</v>
      </c>
      <c r="I10" s="31">
        <f t="shared" si="3"/>
        <v>44</v>
      </c>
      <c r="J10" s="32">
        <f>VLOOKUP(A10,'II этап итоги'!$A$7:$H$99,5,0)</f>
        <v>22</v>
      </c>
      <c r="K10" s="32">
        <f>VLOOKUP(A10,'II этап итоги'!$A$7:$H$99,6,0)</f>
        <v>6</v>
      </c>
      <c r="L10" s="32">
        <f>VLOOKUP(A10,'II этап итоги'!$A$7:$H$99,7,0)</f>
        <v>12</v>
      </c>
      <c r="M10" s="32">
        <f>VLOOKUP(A10,'II этап итоги'!$A$7:$H$99,8,0)</f>
        <v>4</v>
      </c>
    </row>
    <row r="11" spans="1:13" ht="15" customHeight="1" x14ac:dyDescent="0.3">
      <c r="A11" s="7" t="s">
        <v>33</v>
      </c>
      <c r="B11" s="42" t="str">
        <f t="shared" si="0"/>
        <v>6-7</v>
      </c>
      <c r="C11" s="8">
        <f t="shared" si="1"/>
        <v>77</v>
      </c>
      <c r="D11" s="8">
        <f t="shared" si="2"/>
        <v>33</v>
      </c>
      <c r="E11" s="9">
        <f>VLOOKUP(A11,'I этап итоги'!$A$7:$H$99,5,0)</f>
        <v>13</v>
      </c>
      <c r="F11" s="43">
        <f>VLOOKUP(A11,'I этап итоги'!$A$7:$H$99,6,0)</f>
        <v>2</v>
      </c>
      <c r="G11" s="9">
        <f>VLOOKUP(A11,'I этап итоги'!$A$7:$H$99,7,0)</f>
        <v>16</v>
      </c>
      <c r="H11" s="9">
        <f>VLOOKUP(A11,'I этап итоги'!$A$7:$H$99,8,0)</f>
        <v>2</v>
      </c>
      <c r="I11" s="31">
        <f t="shared" si="3"/>
        <v>44</v>
      </c>
      <c r="J11" s="32">
        <f>VLOOKUP(A11,'II этап итоги'!$A$7:$H$99,5,0)</f>
        <v>21</v>
      </c>
      <c r="K11" s="32">
        <f>VLOOKUP(A11,'II этап итоги'!$A$7:$H$99,6,0)</f>
        <v>6</v>
      </c>
      <c r="L11" s="32">
        <f>VLOOKUP(A11,'II этап итоги'!$A$7:$H$99,7,0)</f>
        <v>12</v>
      </c>
      <c r="M11" s="32">
        <f>VLOOKUP(A11,'II этап итоги'!$A$7:$H$99,8,0)</f>
        <v>5</v>
      </c>
    </row>
    <row r="12" spans="1:13" ht="15" customHeight="1" x14ac:dyDescent="0.3">
      <c r="A12" s="10" t="s">
        <v>27</v>
      </c>
      <c r="B12" s="42" t="str">
        <f t="shared" si="0"/>
        <v>8</v>
      </c>
      <c r="C12" s="8">
        <f t="shared" si="1"/>
        <v>70</v>
      </c>
      <c r="D12" s="8">
        <f t="shared" si="2"/>
        <v>28</v>
      </c>
      <c r="E12" s="9">
        <f>VLOOKUP(A12,'I этап итоги'!$A$7:$H$99,5,0)</f>
        <v>10</v>
      </c>
      <c r="F12" s="43">
        <f>VLOOKUP(A12,'I этап итоги'!$A$7:$H$99,6,0)</f>
        <v>4</v>
      </c>
      <c r="G12" s="9">
        <f>VLOOKUP(A12,'I этап итоги'!$A$7:$H$99,7,0)</f>
        <v>12</v>
      </c>
      <c r="H12" s="9">
        <f>VLOOKUP(A12,'I этап итоги'!$A$7:$H$99,8,0)</f>
        <v>2</v>
      </c>
      <c r="I12" s="31">
        <f t="shared" si="3"/>
        <v>42</v>
      </c>
      <c r="J12" s="32">
        <f>VLOOKUP(A12,'II этап итоги'!$A$7:$H$99,5,0)</f>
        <v>22</v>
      </c>
      <c r="K12" s="32">
        <f>VLOOKUP(A12,'II этап итоги'!$A$7:$H$99,6,0)</f>
        <v>6</v>
      </c>
      <c r="L12" s="32">
        <f>VLOOKUP(A12,'II этап итоги'!$A$7:$H$99,7,0)</f>
        <v>10</v>
      </c>
      <c r="M12" s="32">
        <f>VLOOKUP(A12,'II этап итоги'!$A$7:$H$99,8,0)</f>
        <v>4</v>
      </c>
    </row>
    <row r="13" spans="1:13" ht="15" customHeight="1" x14ac:dyDescent="0.3">
      <c r="A13" s="7" t="s">
        <v>11</v>
      </c>
      <c r="B13" s="42" t="str">
        <f t="shared" si="0"/>
        <v>9</v>
      </c>
      <c r="C13" s="8">
        <f t="shared" si="1"/>
        <v>69</v>
      </c>
      <c r="D13" s="8">
        <f t="shared" si="2"/>
        <v>27</v>
      </c>
      <c r="E13" s="9">
        <f>VLOOKUP(A13,'I этап итоги'!$A$7:$H$99,5,0)</f>
        <v>9</v>
      </c>
      <c r="F13" s="43">
        <f>VLOOKUP(A13,'I этап итоги'!$A$7:$H$99,6,0)</f>
        <v>0</v>
      </c>
      <c r="G13" s="9">
        <f>VLOOKUP(A13,'I этап итоги'!$A$7:$H$99,7,0)</f>
        <v>15</v>
      </c>
      <c r="H13" s="9">
        <f>VLOOKUP(A13,'I этап итоги'!$A$7:$H$99,8,0)</f>
        <v>3</v>
      </c>
      <c r="I13" s="31">
        <f t="shared" si="3"/>
        <v>42</v>
      </c>
      <c r="J13" s="32">
        <f>VLOOKUP(A13,'II этап итоги'!$A$7:$H$99,5,0)</f>
        <v>22</v>
      </c>
      <c r="K13" s="32">
        <f>VLOOKUP(A13,'II этап итоги'!$A$7:$H$99,6,0)</f>
        <v>4</v>
      </c>
      <c r="L13" s="32">
        <f>VLOOKUP(A13,'II этап итоги'!$A$7:$H$99,7,0)</f>
        <v>12</v>
      </c>
      <c r="M13" s="32">
        <f>VLOOKUP(A13,'II этап итоги'!$A$7:$H$99,8,0)</f>
        <v>4</v>
      </c>
    </row>
    <row r="14" spans="1:13" ht="15" customHeight="1" x14ac:dyDescent="0.3">
      <c r="A14" s="7" t="s">
        <v>47</v>
      </c>
      <c r="B14" s="42" t="str">
        <f t="shared" si="0"/>
        <v>10</v>
      </c>
      <c r="C14" s="8">
        <f t="shared" si="1"/>
        <v>65.5</v>
      </c>
      <c r="D14" s="8">
        <f t="shared" si="2"/>
        <v>28.5</v>
      </c>
      <c r="E14" s="9">
        <f>VLOOKUP(A14,'I этап итоги'!$A$7:$H$99,5,0)</f>
        <v>10</v>
      </c>
      <c r="F14" s="43">
        <f>VLOOKUP(A14,'I этап итоги'!$A$7:$H$99,6,0)</f>
        <v>3</v>
      </c>
      <c r="G14" s="9">
        <f>VLOOKUP(A14,'I этап итоги'!$A$7:$H$99,7,0)</f>
        <v>15.5</v>
      </c>
      <c r="H14" s="9">
        <f>VLOOKUP(A14,'I этап итоги'!$A$7:$H$99,8,0)</f>
        <v>0</v>
      </c>
      <c r="I14" s="31">
        <f t="shared" si="3"/>
        <v>37</v>
      </c>
      <c r="J14" s="32">
        <f>VLOOKUP(A14,'II этап итоги'!$A$7:$H$99,5,0)</f>
        <v>20</v>
      </c>
      <c r="K14" s="32">
        <f>VLOOKUP(A14,'II этап итоги'!$A$7:$H$99,6,0)</f>
        <v>5</v>
      </c>
      <c r="L14" s="32">
        <f>VLOOKUP(A14,'II этап итоги'!$A$7:$H$99,7,0)</f>
        <v>10</v>
      </c>
      <c r="M14" s="32">
        <f>VLOOKUP(A14,'II этап итоги'!$A$7:$H$99,8,0)</f>
        <v>2</v>
      </c>
    </row>
    <row r="15" spans="1:13" ht="15" customHeight="1" x14ac:dyDescent="0.3">
      <c r="A15" s="7" t="s">
        <v>76</v>
      </c>
      <c r="B15" s="42" t="str">
        <f t="shared" si="0"/>
        <v>11</v>
      </c>
      <c r="C15" s="8">
        <f t="shared" si="1"/>
        <v>64</v>
      </c>
      <c r="D15" s="8">
        <f t="shared" si="2"/>
        <v>26</v>
      </c>
      <c r="E15" s="9">
        <f>VLOOKUP(A15,'I этап итоги'!$A$7:$H$99,5,0)</f>
        <v>11</v>
      </c>
      <c r="F15" s="43">
        <f>VLOOKUP(A15,'I этап итоги'!$A$7:$H$99,6,0)</f>
        <v>3</v>
      </c>
      <c r="G15" s="9">
        <f>VLOOKUP(A15,'I этап итоги'!$A$7:$H$99,7,0)</f>
        <v>12</v>
      </c>
      <c r="H15" s="9">
        <f>VLOOKUP(A15,'I этап итоги'!$A$7:$H$99,8,0)</f>
        <v>0</v>
      </c>
      <c r="I15" s="31">
        <f t="shared" si="3"/>
        <v>38</v>
      </c>
      <c r="J15" s="32">
        <f>VLOOKUP(A15,'II этап итоги'!$A$7:$H$99,5,0)</f>
        <v>18</v>
      </c>
      <c r="K15" s="32">
        <f>VLOOKUP(A15,'II этап итоги'!$A$7:$H$99,6,0)</f>
        <v>6</v>
      </c>
      <c r="L15" s="32">
        <f>VLOOKUP(A15,'II этап итоги'!$A$7:$H$99,7,0)</f>
        <v>9</v>
      </c>
      <c r="M15" s="32">
        <f>VLOOKUP(A15,'II этап итоги'!$A$7:$H$99,8,0)</f>
        <v>5</v>
      </c>
    </row>
    <row r="16" spans="1:13" ht="15" customHeight="1" x14ac:dyDescent="0.3">
      <c r="A16" s="7" t="s">
        <v>45</v>
      </c>
      <c r="B16" s="42" t="str">
        <f t="shared" si="0"/>
        <v>12</v>
      </c>
      <c r="C16" s="8">
        <f t="shared" si="1"/>
        <v>63</v>
      </c>
      <c r="D16" s="8">
        <f t="shared" si="2"/>
        <v>20</v>
      </c>
      <c r="E16" s="9">
        <f>VLOOKUP(A16,'I этап итоги'!$A$7:$H$99,5,0)</f>
        <v>5</v>
      </c>
      <c r="F16" s="43">
        <f>VLOOKUP(A16,'I этап итоги'!$A$7:$H$99,6,0)</f>
        <v>6</v>
      </c>
      <c r="G16" s="9">
        <f>VLOOKUP(A16,'I этап итоги'!$A$7:$H$99,7,0)</f>
        <v>6</v>
      </c>
      <c r="H16" s="9">
        <f>VLOOKUP(A16,'I этап итоги'!$A$7:$H$99,8,0)</f>
        <v>3</v>
      </c>
      <c r="I16" s="31">
        <f t="shared" si="3"/>
        <v>43</v>
      </c>
      <c r="J16" s="32">
        <f>VLOOKUP(A16,'II этап итоги'!$A$7:$H$99,5,0)</f>
        <v>20</v>
      </c>
      <c r="K16" s="32">
        <f>VLOOKUP(A16,'II этап итоги'!$A$7:$H$99,6,0)</f>
        <v>5</v>
      </c>
      <c r="L16" s="32">
        <f>VLOOKUP(A16,'II этап итоги'!$A$7:$H$99,7,0)</f>
        <v>12</v>
      </c>
      <c r="M16" s="32">
        <f>VLOOKUP(A16,'II этап итоги'!$A$7:$H$99,8,0)</f>
        <v>6</v>
      </c>
    </row>
    <row r="17" spans="1:13" ht="15" customHeight="1" x14ac:dyDescent="0.3">
      <c r="A17" s="7" t="s">
        <v>15</v>
      </c>
      <c r="B17" s="42" t="str">
        <f t="shared" si="0"/>
        <v>13</v>
      </c>
      <c r="C17" s="8">
        <f t="shared" si="1"/>
        <v>60.5</v>
      </c>
      <c r="D17" s="8">
        <f t="shared" si="2"/>
        <v>25</v>
      </c>
      <c r="E17" s="9">
        <f>VLOOKUP(A17,'I этап итоги'!$A$7:$H$99,5,0)</f>
        <v>4</v>
      </c>
      <c r="F17" s="43">
        <f>VLOOKUP(A17,'I этап итоги'!$A$7:$H$99,6,0)</f>
        <v>6</v>
      </c>
      <c r="G17" s="9">
        <f>VLOOKUP(A17,'I этап итоги'!$A$7:$H$99,7,0)</f>
        <v>14</v>
      </c>
      <c r="H17" s="9">
        <f>VLOOKUP(A17,'I этап итоги'!$A$7:$H$99,8,0)</f>
        <v>1</v>
      </c>
      <c r="I17" s="31">
        <f t="shared" si="3"/>
        <v>35.5</v>
      </c>
      <c r="J17" s="32">
        <f>VLOOKUP(A17,'II этап итоги'!$A$7:$H$99,5,0)</f>
        <v>15</v>
      </c>
      <c r="K17" s="32">
        <f>VLOOKUP(A17,'II этап итоги'!$A$7:$H$99,6,0)</f>
        <v>6</v>
      </c>
      <c r="L17" s="32">
        <f>VLOOKUP(A17,'II этап итоги'!$A$7:$H$99,7,0)</f>
        <v>12</v>
      </c>
      <c r="M17" s="32">
        <f>VLOOKUP(A17,'II этап итоги'!$A$7:$H$99,8,0)</f>
        <v>2.5</v>
      </c>
    </row>
    <row r="18" spans="1:13" ht="15" customHeight="1" x14ac:dyDescent="0.3">
      <c r="A18" s="7" t="s">
        <v>36</v>
      </c>
      <c r="B18" s="42" t="str">
        <f t="shared" si="0"/>
        <v>14</v>
      </c>
      <c r="C18" s="8">
        <f t="shared" si="1"/>
        <v>60</v>
      </c>
      <c r="D18" s="8">
        <f t="shared" si="2"/>
        <v>22</v>
      </c>
      <c r="E18" s="9">
        <f>VLOOKUP(A18,'I этап итоги'!$A$7:$H$99,5,0)</f>
        <v>12</v>
      </c>
      <c r="F18" s="43">
        <f>VLOOKUP(A18,'I этап итоги'!$A$7:$H$99,6,0)</f>
        <v>3</v>
      </c>
      <c r="G18" s="9">
        <f>VLOOKUP(A18,'I этап итоги'!$A$7:$H$99,7,0)</f>
        <v>7</v>
      </c>
      <c r="H18" s="9">
        <f>VLOOKUP(A18,'I этап итоги'!$A$7:$H$99,8,0)</f>
        <v>0</v>
      </c>
      <c r="I18" s="31">
        <f t="shared" si="3"/>
        <v>38</v>
      </c>
      <c r="J18" s="32">
        <f>VLOOKUP(A18,'II этап итоги'!$A$7:$H$99,5,0)</f>
        <v>21</v>
      </c>
      <c r="K18" s="32">
        <f>VLOOKUP(A18,'II этап итоги'!$A$7:$H$99,6,0)</f>
        <v>5</v>
      </c>
      <c r="L18" s="32">
        <f>VLOOKUP(A18,'II этап итоги'!$A$7:$H$99,7,0)</f>
        <v>12</v>
      </c>
      <c r="M18" s="32">
        <f>VLOOKUP(A18,'II этап итоги'!$A$7:$H$99,8,0)</f>
        <v>0</v>
      </c>
    </row>
    <row r="19" spans="1:13" ht="15" customHeight="1" x14ac:dyDescent="0.3">
      <c r="A19" s="7" t="s">
        <v>51</v>
      </c>
      <c r="B19" s="42" t="str">
        <f t="shared" si="0"/>
        <v>15</v>
      </c>
      <c r="C19" s="8">
        <f t="shared" si="1"/>
        <v>59</v>
      </c>
      <c r="D19" s="8">
        <f t="shared" si="2"/>
        <v>25</v>
      </c>
      <c r="E19" s="9">
        <f>VLOOKUP(A19,'I этап итоги'!$A$7:$H$99,5,0)</f>
        <v>9</v>
      </c>
      <c r="F19" s="43">
        <f>VLOOKUP(A19,'I этап итоги'!$A$7:$H$99,6,0)</f>
        <v>0</v>
      </c>
      <c r="G19" s="9">
        <f>VLOOKUP(A19,'I этап итоги'!$A$7:$H$99,7,0)</f>
        <v>13</v>
      </c>
      <c r="H19" s="9">
        <f>VLOOKUP(A19,'I этап итоги'!$A$7:$H$99,8,0)</f>
        <v>3</v>
      </c>
      <c r="I19" s="31">
        <f t="shared" si="3"/>
        <v>34</v>
      </c>
      <c r="J19" s="32">
        <f>VLOOKUP(A19,'II этап итоги'!$A$7:$H$99,5,0)</f>
        <v>18</v>
      </c>
      <c r="K19" s="32">
        <f>VLOOKUP(A19,'II этап итоги'!$A$7:$H$99,6,0)</f>
        <v>3</v>
      </c>
      <c r="L19" s="32">
        <f>VLOOKUP(A19,'II этап итоги'!$A$7:$H$99,7,0)</f>
        <v>11</v>
      </c>
      <c r="M19" s="32">
        <f>VLOOKUP(A19,'II этап итоги'!$A$7:$H$99,8,0)</f>
        <v>2</v>
      </c>
    </row>
    <row r="20" spans="1:13" ht="15" customHeight="1" x14ac:dyDescent="0.3">
      <c r="A20" s="7" t="s">
        <v>23</v>
      </c>
      <c r="B20" s="42" t="str">
        <f t="shared" si="0"/>
        <v>16</v>
      </c>
      <c r="C20" s="8">
        <f t="shared" si="1"/>
        <v>57</v>
      </c>
      <c r="D20" s="8">
        <f t="shared" si="2"/>
        <v>20</v>
      </c>
      <c r="E20" s="9">
        <f>VLOOKUP(A20,'I этап итоги'!$A$7:$H$99,5,0)</f>
        <v>10</v>
      </c>
      <c r="F20" s="43">
        <f>VLOOKUP(A20,'I этап итоги'!$A$7:$H$99,6,0)</f>
        <v>0</v>
      </c>
      <c r="G20" s="9">
        <f>VLOOKUP(A20,'I этап итоги'!$A$7:$H$99,7,0)</f>
        <v>10</v>
      </c>
      <c r="H20" s="9">
        <f>VLOOKUP(A20,'I этап итоги'!$A$7:$H$99,8,0)</f>
        <v>0</v>
      </c>
      <c r="I20" s="31">
        <f t="shared" si="3"/>
        <v>37</v>
      </c>
      <c r="J20" s="32">
        <f>VLOOKUP(A20,'II этап итоги'!$A$7:$H$99,5,0)</f>
        <v>18</v>
      </c>
      <c r="K20" s="32">
        <f>VLOOKUP(A20,'II этап итоги'!$A$7:$H$99,6,0)</f>
        <v>6</v>
      </c>
      <c r="L20" s="32">
        <f>VLOOKUP(A20,'II этап итоги'!$A$7:$H$99,7,0)</f>
        <v>10</v>
      </c>
      <c r="M20" s="32">
        <f>VLOOKUP(A20,'II этап итоги'!$A$7:$H$99,8,0)</f>
        <v>3</v>
      </c>
    </row>
    <row r="21" spans="1:13" s="44" customFormat="1" ht="15" customHeight="1" x14ac:dyDescent="0.3">
      <c r="A21" s="7" t="s">
        <v>5</v>
      </c>
      <c r="B21" s="42" t="str">
        <f t="shared" si="0"/>
        <v>17</v>
      </c>
      <c r="C21" s="8">
        <f t="shared" si="1"/>
        <v>56.5</v>
      </c>
      <c r="D21" s="8">
        <f t="shared" si="2"/>
        <v>21</v>
      </c>
      <c r="E21" s="9">
        <f>VLOOKUP(A21,'I этап итоги'!$A$7:$H$99,5,0)</f>
        <v>4</v>
      </c>
      <c r="F21" s="43">
        <f>VLOOKUP(A21,'I этап итоги'!$A$7:$H$99,6,0)</f>
        <v>7</v>
      </c>
      <c r="G21" s="9">
        <f>VLOOKUP(A21,'I этап итоги'!$A$7:$H$99,7,0)</f>
        <v>10</v>
      </c>
      <c r="H21" s="9">
        <f>VLOOKUP(A21,'I этап итоги'!$A$7:$H$99,8,0)</f>
        <v>0</v>
      </c>
      <c r="I21" s="31">
        <f t="shared" si="3"/>
        <v>35.5</v>
      </c>
      <c r="J21" s="32">
        <f>VLOOKUP(A21,'II этап итоги'!$A$7:$H$99,5,0)</f>
        <v>19</v>
      </c>
      <c r="K21" s="32">
        <f>VLOOKUP(A21,'II этап итоги'!$A$7:$H$99,6,0)</f>
        <v>6</v>
      </c>
      <c r="L21" s="32">
        <f>VLOOKUP(A21,'II этап итоги'!$A$7:$H$99,7,0)</f>
        <v>10</v>
      </c>
      <c r="M21" s="32">
        <f>VLOOKUP(A21,'II этап итоги'!$A$7:$H$99,8,0)</f>
        <v>0.5</v>
      </c>
    </row>
    <row r="22" spans="1:13" ht="15" customHeight="1" x14ac:dyDescent="0.3">
      <c r="A22" s="10" t="s">
        <v>57</v>
      </c>
      <c r="B22" s="42" t="str">
        <f t="shared" si="0"/>
        <v>18</v>
      </c>
      <c r="C22" s="8">
        <f t="shared" si="1"/>
        <v>56</v>
      </c>
      <c r="D22" s="8">
        <f t="shared" si="2"/>
        <v>20</v>
      </c>
      <c r="E22" s="9">
        <f>VLOOKUP(A22,'I этап итоги'!$A$7:$H$99,5,0)</f>
        <v>8</v>
      </c>
      <c r="F22" s="43">
        <f>VLOOKUP(A22,'I этап итоги'!$A$7:$H$99,6,0)</f>
        <v>4</v>
      </c>
      <c r="G22" s="9">
        <f>VLOOKUP(A22,'I этап итоги'!$A$7:$H$99,7,0)</f>
        <v>7</v>
      </c>
      <c r="H22" s="9">
        <f>VLOOKUP(A22,'I этап итоги'!$A$7:$H$99,8,0)</f>
        <v>1</v>
      </c>
      <c r="I22" s="31">
        <f t="shared" si="3"/>
        <v>36</v>
      </c>
      <c r="J22" s="32">
        <f>VLOOKUP(A22,'II этап итоги'!$A$7:$H$99,5,0)</f>
        <v>18</v>
      </c>
      <c r="K22" s="32">
        <f>VLOOKUP(A22,'II этап итоги'!$A$7:$H$99,6,0)</f>
        <v>4</v>
      </c>
      <c r="L22" s="32">
        <f>VLOOKUP(A22,'II этап итоги'!$A$7:$H$99,7,0)</f>
        <v>12</v>
      </c>
      <c r="M22" s="32">
        <f>VLOOKUP(A22,'II этап итоги'!$A$7:$H$99,8,0)</f>
        <v>2</v>
      </c>
    </row>
    <row r="23" spans="1:13" ht="15" customHeight="1" x14ac:dyDescent="0.3">
      <c r="A23" s="7" t="s">
        <v>24</v>
      </c>
      <c r="B23" s="42" t="str">
        <f t="shared" si="0"/>
        <v>19</v>
      </c>
      <c r="C23" s="8">
        <f t="shared" si="1"/>
        <v>55</v>
      </c>
      <c r="D23" s="8">
        <f t="shared" si="2"/>
        <v>21</v>
      </c>
      <c r="E23" s="9">
        <f>VLOOKUP(A23,'I этап итоги'!$A$7:$H$99,5,0)</f>
        <v>9</v>
      </c>
      <c r="F23" s="43">
        <f>VLOOKUP(A23,'I этап итоги'!$A$7:$H$99,6,0)</f>
        <v>1</v>
      </c>
      <c r="G23" s="9">
        <f>VLOOKUP(A23,'I этап итоги'!$A$7:$H$99,7,0)</f>
        <v>11</v>
      </c>
      <c r="H23" s="9">
        <f>VLOOKUP(A23,'I этап итоги'!$A$7:$H$99,8,0)</f>
        <v>0</v>
      </c>
      <c r="I23" s="31">
        <f t="shared" si="3"/>
        <v>34</v>
      </c>
      <c r="J23" s="32">
        <f>VLOOKUP(A23,'II этап итоги'!$A$7:$H$99,5,0)</f>
        <v>17</v>
      </c>
      <c r="K23" s="32">
        <f>VLOOKUP(A23,'II этап итоги'!$A$7:$H$99,6,0)</f>
        <v>2</v>
      </c>
      <c r="L23" s="32">
        <f>VLOOKUP(A23,'II этап итоги'!$A$7:$H$99,7,0)</f>
        <v>12</v>
      </c>
      <c r="M23" s="32">
        <f>VLOOKUP(A23,'II этап итоги'!$A$7:$H$99,8,0)</f>
        <v>3</v>
      </c>
    </row>
    <row r="24" spans="1:13" ht="15" customHeight="1" x14ac:dyDescent="0.3">
      <c r="A24" s="7" t="s">
        <v>73</v>
      </c>
      <c r="B24" s="42" t="str">
        <f t="shared" si="0"/>
        <v>20</v>
      </c>
      <c r="C24" s="8">
        <f t="shared" si="1"/>
        <v>54.5</v>
      </c>
      <c r="D24" s="8">
        <f t="shared" si="2"/>
        <v>25</v>
      </c>
      <c r="E24" s="9">
        <f>VLOOKUP(A24,'I этап итоги'!$A$7:$H$99,5,0)</f>
        <v>6</v>
      </c>
      <c r="F24" s="43">
        <f>VLOOKUP(A24,'I этап итоги'!$A$7:$H$99,6,0)</f>
        <v>8</v>
      </c>
      <c r="G24" s="9">
        <f>VLOOKUP(A24,'I этап итоги'!$A$7:$H$99,7,0)</f>
        <v>7</v>
      </c>
      <c r="H24" s="9">
        <f>VLOOKUP(A24,'I этап итоги'!$A$7:$H$99,8,0)</f>
        <v>4</v>
      </c>
      <c r="I24" s="31">
        <f t="shared" si="3"/>
        <v>29.5</v>
      </c>
      <c r="J24" s="32">
        <f>VLOOKUP(A24,'II этап итоги'!$A$7:$H$99,5,0)</f>
        <v>11.5</v>
      </c>
      <c r="K24" s="32">
        <f>VLOOKUP(A24,'II этап итоги'!$A$7:$H$99,6,0)</f>
        <v>6</v>
      </c>
      <c r="L24" s="32">
        <f>VLOOKUP(A24,'II этап итоги'!$A$7:$H$99,7,0)</f>
        <v>6</v>
      </c>
      <c r="M24" s="32">
        <f>VLOOKUP(A24,'II этап итоги'!$A$7:$H$99,8,0)</f>
        <v>6</v>
      </c>
    </row>
    <row r="25" spans="1:13" ht="15" customHeight="1" x14ac:dyDescent="0.3">
      <c r="A25" s="7" t="s">
        <v>3</v>
      </c>
      <c r="B25" s="42" t="str">
        <f t="shared" si="0"/>
        <v>21</v>
      </c>
      <c r="C25" s="8">
        <f t="shared" si="1"/>
        <v>54</v>
      </c>
      <c r="D25" s="8">
        <f t="shared" si="2"/>
        <v>21</v>
      </c>
      <c r="E25" s="9">
        <f>VLOOKUP(A25,'I этап итоги'!$A$7:$H$99,5,0)</f>
        <v>6</v>
      </c>
      <c r="F25" s="43">
        <f>VLOOKUP(A25,'I этап итоги'!$A$7:$H$99,6,0)</f>
        <v>1</v>
      </c>
      <c r="G25" s="9">
        <f>VLOOKUP(A25,'I этап итоги'!$A$7:$H$99,7,0)</f>
        <v>14</v>
      </c>
      <c r="H25" s="9">
        <f>VLOOKUP(A25,'I этап итоги'!$A$7:$H$99,8,0)</f>
        <v>0</v>
      </c>
      <c r="I25" s="31">
        <f t="shared" si="3"/>
        <v>33</v>
      </c>
      <c r="J25" s="32">
        <f>VLOOKUP(A25,'II этап итоги'!$A$7:$H$99,5,0)</f>
        <v>16</v>
      </c>
      <c r="K25" s="32">
        <f>VLOOKUP(A25,'II этап итоги'!$A$7:$H$99,6,0)</f>
        <v>5</v>
      </c>
      <c r="L25" s="32">
        <f>VLOOKUP(A25,'II этап итоги'!$A$7:$H$99,7,0)</f>
        <v>12</v>
      </c>
      <c r="M25" s="32">
        <f>VLOOKUP(A25,'II этап итоги'!$A$7:$H$99,8,0)</f>
        <v>0</v>
      </c>
    </row>
    <row r="26" spans="1:13" s="44" customFormat="1" ht="15" customHeight="1" x14ac:dyDescent="0.3">
      <c r="A26" s="10" t="s">
        <v>54</v>
      </c>
      <c r="B26" s="42" t="str">
        <f t="shared" si="0"/>
        <v>22-23</v>
      </c>
      <c r="C26" s="8">
        <f t="shared" si="1"/>
        <v>51</v>
      </c>
      <c r="D26" s="8">
        <f t="shared" si="2"/>
        <v>26</v>
      </c>
      <c r="E26" s="9">
        <f>VLOOKUP(A26,'I этап итоги'!$A$7:$H$99,5,0)</f>
        <v>10</v>
      </c>
      <c r="F26" s="43">
        <f>VLOOKUP(A26,'I этап итоги'!$A$7:$H$99,6,0)</f>
        <v>8</v>
      </c>
      <c r="G26" s="9">
        <f>VLOOKUP(A26,'I этап итоги'!$A$7:$H$99,7,0)</f>
        <v>8</v>
      </c>
      <c r="H26" s="9">
        <f>VLOOKUP(A26,'I этап итоги'!$A$7:$H$99,8,0)</f>
        <v>0</v>
      </c>
      <c r="I26" s="31">
        <f t="shared" si="3"/>
        <v>25</v>
      </c>
      <c r="J26" s="32">
        <f>VLOOKUP(A26,'II этап итоги'!$A$7:$H$99,5,0)</f>
        <v>12</v>
      </c>
      <c r="K26" s="32">
        <f>VLOOKUP(A26,'II этап итоги'!$A$7:$H$99,6,0)</f>
        <v>6</v>
      </c>
      <c r="L26" s="32">
        <f>VLOOKUP(A26,'II этап итоги'!$A$7:$H$99,7,0)</f>
        <v>6</v>
      </c>
      <c r="M26" s="32">
        <f>VLOOKUP(A26,'II этап итоги'!$A$7:$H$99,8,0)</f>
        <v>1</v>
      </c>
    </row>
    <row r="27" spans="1:13" ht="15" customHeight="1" x14ac:dyDescent="0.3">
      <c r="A27" s="7" t="s">
        <v>84</v>
      </c>
      <c r="B27" s="42" t="str">
        <f t="shared" si="0"/>
        <v>22-23</v>
      </c>
      <c r="C27" s="8">
        <f t="shared" si="1"/>
        <v>51</v>
      </c>
      <c r="D27" s="8">
        <f t="shared" si="2"/>
        <v>15</v>
      </c>
      <c r="E27" s="9">
        <f>VLOOKUP(A27,'I этап итоги'!$A$7:$H$99,5,0)</f>
        <v>9</v>
      </c>
      <c r="F27" s="43">
        <f>VLOOKUP(A27,'I этап итоги'!$A$7:$H$99,6,0)</f>
        <v>2</v>
      </c>
      <c r="G27" s="9">
        <f>VLOOKUP(A27,'I этап итоги'!$A$7:$H$99,7,0)</f>
        <v>4</v>
      </c>
      <c r="H27" s="9">
        <f>VLOOKUP(A27,'I этап итоги'!$A$7:$H$99,8,0)</f>
        <v>0</v>
      </c>
      <c r="I27" s="31">
        <f t="shared" si="3"/>
        <v>36</v>
      </c>
      <c r="J27" s="32">
        <f>VLOOKUP(A27,'II этап итоги'!$A$7:$H$99,5,0)</f>
        <v>18</v>
      </c>
      <c r="K27" s="32">
        <f>VLOOKUP(A27,'II этап итоги'!$A$7:$H$99,6,0)</f>
        <v>6</v>
      </c>
      <c r="L27" s="32">
        <f>VLOOKUP(A27,'II этап итоги'!$A$7:$H$99,7,0)</f>
        <v>10</v>
      </c>
      <c r="M27" s="32">
        <f>VLOOKUP(A27,'II этап итоги'!$A$7:$H$99,8,0)</f>
        <v>2</v>
      </c>
    </row>
    <row r="28" spans="1:13" ht="15" customHeight="1" x14ac:dyDescent="0.3">
      <c r="A28" s="7" t="s">
        <v>60</v>
      </c>
      <c r="B28" s="42" t="str">
        <f t="shared" si="0"/>
        <v>24</v>
      </c>
      <c r="C28" s="8">
        <f t="shared" si="1"/>
        <v>50</v>
      </c>
      <c r="D28" s="8">
        <f t="shared" si="2"/>
        <v>27</v>
      </c>
      <c r="E28" s="9">
        <f>VLOOKUP(A28,'I этап итоги'!$A$7:$H$99,5,0)</f>
        <v>8</v>
      </c>
      <c r="F28" s="43">
        <f>VLOOKUP(A28,'I этап итоги'!$A$7:$H$99,6,0)</f>
        <v>5</v>
      </c>
      <c r="G28" s="9">
        <f>VLOOKUP(A28,'I этап итоги'!$A$7:$H$99,7,0)</f>
        <v>11</v>
      </c>
      <c r="H28" s="9">
        <f>VLOOKUP(A28,'I этап итоги'!$A$7:$H$99,8,0)</f>
        <v>3</v>
      </c>
      <c r="I28" s="31">
        <f t="shared" si="3"/>
        <v>23</v>
      </c>
      <c r="J28" s="32">
        <f>VLOOKUP(A28,'II этап итоги'!$A$7:$H$99,5,0)</f>
        <v>10</v>
      </c>
      <c r="K28" s="32">
        <f>VLOOKUP(A28,'II этап итоги'!$A$7:$H$99,6,0)</f>
        <v>3</v>
      </c>
      <c r="L28" s="32">
        <f>VLOOKUP(A28,'II этап итоги'!$A$7:$H$99,7,0)</f>
        <v>6</v>
      </c>
      <c r="M28" s="32">
        <f>VLOOKUP(A28,'II этап итоги'!$A$7:$H$99,8,0)</f>
        <v>4</v>
      </c>
    </row>
    <row r="29" spans="1:13" ht="15" customHeight="1" x14ac:dyDescent="0.3">
      <c r="A29" s="10" t="s">
        <v>22</v>
      </c>
      <c r="B29" s="42" t="str">
        <f t="shared" si="0"/>
        <v>25</v>
      </c>
      <c r="C29" s="8">
        <f t="shared" si="1"/>
        <v>49.5</v>
      </c>
      <c r="D29" s="8">
        <f t="shared" si="2"/>
        <v>24.5</v>
      </c>
      <c r="E29" s="9">
        <f>VLOOKUP(A29,'I этап итоги'!$A$7:$H$99,5,0)</f>
        <v>6</v>
      </c>
      <c r="F29" s="43">
        <f>VLOOKUP(A29,'I этап итоги'!$A$7:$H$99,6,0)</f>
        <v>6</v>
      </c>
      <c r="G29" s="9">
        <f>VLOOKUP(A29,'I этап итоги'!$A$7:$H$99,7,0)</f>
        <v>10</v>
      </c>
      <c r="H29" s="9">
        <f>VLOOKUP(A29,'I этап итоги'!$A$7:$H$99,8,0)</f>
        <v>2.5</v>
      </c>
      <c r="I29" s="31">
        <f t="shared" si="3"/>
        <v>25</v>
      </c>
      <c r="J29" s="32">
        <f>VLOOKUP(A29,'II этап итоги'!$A$7:$H$99,5,0)</f>
        <v>5</v>
      </c>
      <c r="K29" s="32">
        <f>VLOOKUP(A29,'II этап итоги'!$A$7:$H$99,6,0)</f>
        <v>4</v>
      </c>
      <c r="L29" s="32">
        <f>VLOOKUP(A29,'II этап итоги'!$A$7:$H$99,7,0)</f>
        <v>10</v>
      </c>
      <c r="M29" s="32">
        <f>VLOOKUP(A29,'II этап итоги'!$A$7:$H$99,8,0)</f>
        <v>6</v>
      </c>
    </row>
    <row r="30" spans="1:13" ht="15" customHeight="1" x14ac:dyDescent="0.3">
      <c r="A30" s="7" t="s">
        <v>21</v>
      </c>
      <c r="B30" s="42" t="str">
        <f t="shared" si="0"/>
        <v>26</v>
      </c>
      <c r="C30" s="8">
        <f t="shared" si="1"/>
        <v>49</v>
      </c>
      <c r="D30" s="8">
        <f t="shared" si="2"/>
        <v>23</v>
      </c>
      <c r="E30" s="9">
        <f>VLOOKUP(A30,'I этап итоги'!$A$7:$H$99,5,0)</f>
        <v>11</v>
      </c>
      <c r="F30" s="43">
        <f>VLOOKUP(A30,'I этап итоги'!$A$7:$H$99,6,0)</f>
        <v>6</v>
      </c>
      <c r="G30" s="9">
        <f>VLOOKUP(A30,'I этап итоги'!$A$7:$H$99,7,0)</f>
        <v>4</v>
      </c>
      <c r="H30" s="9">
        <f>VLOOKUP(A30,'I этап итоги'!$A$7:$H$99,8,0)</f>
        <v>2</v>
      </c>
      <c r="I30" s="31">
        <f t="shared" si="3"/>
        <v>26</v>
      </c>
      <c r="J30" s="32">
        <f>VLOOKUP(A30,'II этап итоги'!$A$7:$H$99,5,0)</f>
        <v>8</v>
      </c>
      <c r="K30" s="32">
        <f>VLOOKUP(A30,'II этап итоги'!$A$7:$H$99,6,0)</f>
        <v>4</v>
      </c>
      <c r="L30" s="32">
        <f>VLOOKUP(A30,'II этап итоги'!$A$7:$H$99,7,0)</f>
        <v>10</v>
      </c>
      <c r="M30" s="32">
        <f>VLOOKUP(A30,'II этап итоги'!$A$7:$H$99,8,0)</f>
        <v>4</v>
      </c>
    </row>
    <row r="31" spans="1:13" s="44" customFormat="1" ht="15" customHeight="1" x14ac:dyDescent="0.3">
      <c r="A31" s="10" t="s">
        <v>28</v>
      </c>
      <c r="B31" s="42" t="str">
        <f t="shared" si="0"/>
        <v>27</v>
      </c>
      <c r="C31" s="8">
        <f t="shared" si="1"/>
        <v>46</v>
      </c>
      <c r="D31" s="8">
        <f t="shared" si="2"/>
        <v>26</v>
      </c>
      <c r="E31" s="9">
        <f>VLOOKUP(A31,'I этап итоги'!$A$7:$H$99,5,0)</f>
        <v>12</v>
      </c>
      <c r="F31" s="43">
        <f>VLOOKUP(A31,'I этап итоги'!$A$7:$H$99,6,0)</f>
        <v>3</v>
      </c>
      <c r="G31" s="9">
        <f>VLOOKUP(A31,'I этап итоги'!$A$7:$H$99,7,0)</f>
        <v>11</v>
      </c>
      <c r="H31" s="9">
        <f>VLOOKUP(A31,'I этап итоги'!$A$7:$H$99,8,0)</f>
        <v>0</v>
      </c>
      <c r="I31" s="31">
        <f t="shared" si="3"/>
        <v>20</v>
      </c>
      <c r="J31" s="32">
        <f>VLOOKUP(A31,'II этап итоги'!$A$7:$H$99,5,0)</f>
        <v>11</v>
      </c>
      <c r="K31" s="32">
        <f>VLOOKUP(A31,'II этап итоги'!$A$7:$H$99,6,0)</f>
        <v>2</v>
      </c>
      <c r="L31" s="32">
        <f>VLOOKUP(A31,'II этап итоги'!$A$7:$H$99,7,0)</f>
        <v>6</v>
      </c>
      <c r="M31" s="32">
        <f>VLOOKUP(A31,'II этап итоги'!$A$7:$H$99,8,0)</f>
        <v>1</v>
      </c>
    </row>
    <row r="32" spans="1:13" s="44" customFormat="1" ht="15" customHeight="1" x14ac:dyDescent="0.3">
      <c r="A32" s="7" t="s">
        <v>26</v>
      </c>
      <c r="B32" s="42" t="str">
        <f t="shared" si="0"/>
        <v>28</v>
      </c>
      <c r="C32" s="8">
        <f t="shared" si="1"/>
        <v>45</v>
      </c>
      <c r="D32" s="8">
        <f t="shared" si="2"/>
        <v>15</v>
      </c>
      <c r="E32" s="9">
        <f>VLOOKUP(A32,'I этап итоги'!$A$7:$H$99,5,0)</f>
        <v>8</v>
      </c>
      <c r="F32" s="43">
        <f>VLOOKUP(A32,'I этап итоги'!$A$7:$H$99,6,0)</f>
        <v>0</v>
      </c>
      <c r="G32" s="9">
        <f>VLOOKUP(A32,'I этап итоги'!$A$7:$H$99,7,0)</f>
        <v>6</v>
      </c>
      <c r="H32" s="9">
        <f>VLOOKUP(A32,'I этап итоги'!$A$7:$H$99,8,0)</f>
        <v>1</v>
      </c>
      <c r="I32" s="31">
        <f t="shared" si="3"/>
        <v>30</v>
      </c>
      <c r="J32" s="32">
        <f>VLOOKUP(A32,'II этап итоги'!$A$7:$H$99,5,0)</f>
        <v>16</v>
      </c>
      <c r="K32" s="32">
        <f>VLOOKUP(A32,'II этап итоги'!$A$7:$H$99,6,0)</f>
        <v>1</v>
      </c>
      <c r="L32" s="32">
        <f>VLOOKUP(A32,'II этап итоги'!$A$7:$H$99,7,0)</f>
        <v>10</v>
      </c>
      <c r="M32" s="32">
        <f>VLOOKUP(A32,'II этап итоги'!$A$7:$H$99,8,0)</f>
        <v>3</v>
      </c>
    </row>
    <row r="33" spans="1:13" s="44" customFormat="1" ht="15" customHeight="1" x14ac:dyDescent="0.3">
      <c r="A33" s="7" t="s">
        <v>9</v>
      </c>
      <c r="B33" s="42" t="str">
        <f t="shared" si="0"/>
        <v>29</v>
      </c>
      <c r="C33" s="8">
        <f t="shared" si="1"/>
        <v>39.5</v>
      </c>
      <c r="D33" s="8">
        <f t="shared" si="2"/>
        <v>19.5</v>
      </c>
      <c r="E33" s="9">
        <f>VLOOKUP(A33,'I этап итоги'!$A$7:$H$99,5,0)</f>
        <v>8</v>
      </c>
      <c r="F33" s="43">
        <f>VLOOKUP(A33,'I этап итоги'!$A$7:$H$99,6,0)</f>
        <v>6</v>
      </c>
      <c r="G33" s="9">
        <f>VLOOKUP(A33,'I этап итоги'!$A$7:$H$99,7,0)</f>
        <v>4.5</v>
      </c>
      <c r="H33" s="9">
        <f>VLOOKUP(A33,'I этап итоги'!$A$7:$H$99,8,0)</f>
        <v>1</v>
      </c>
      <c r="I33" s="31">
        <f t="shared" si="3"/>
        <v>20</v>
      </c>
      <c r="J33" s="32">
        <f>VLOOKUP(A33,'II этап итоги'!$A$7:$H$99,5,0)</f>
        <v>10</v>
      </c>
      <c r="K33" s="32">
        <f>VLOOKUP(A33,'II этап итоги'!$A$7:$H$99,6,0)</f>
        <v>3</v>
      </c>
      <c r="L33" s="32">
        <f>VLOOKUP(A33,'II этап итоги'!$A$7:$H$99,7,0)</f>
        <v>4</v>
      </c>
      <c r="M33" s="32">
        <f>VLOOKUP(A33,'II этап итоги'!$A$7:$H$99,8,0)</f>
        <v>3</v>
      </c>
    </row>
    <row r="34" spans="1:13" s="44" customFormat="1" ht="15" customHeight="1" x14ac:dyDescent="0.3">
      <c r="A34" s="7" t="s">
        <v>69</v>
      </c>
      <c r="B34" s="42" t="str">
        <f t="shared" si="0"/>
        <v>30-31</v>
      </c>
      <c r="C34" s="8">
        <f t="shared" si="1"/>
        <v>39</v>
      </c>
      <c r="D34" s="8">
        <f t="shared" si="2"/>
        <v>10</v>
      </c>
      <c r="E34" s="9">
        <f>VLOOKUP(A34,'I этап итоги'!$A$7:$H$99,5,0)</f>
        <v>4</v>
      </c>
      <c r="F34" s="43">
        <f>VLOOKUP(A34,'I этап итоги'!$A$7:$H$99,6,0)</f>
        <v>5</v>
      </c>
      <c r="G34" s="9">
        <f>VLOOKUP(A34,'I этап итоги'!$A$7:$H$99,7,0)</f>
        <v>0</v>
      </c>
      <c r="H34" s="9">
        <f>VLOOKUP(A34,'I этап итоги'!$A$7:$H$99,8,0)</f>
        <v>1</v>
      </c>
      <c r="I34" s="31">
        <f t="shared" si="3"/>
        <v>29</v>
      </c>
      <c r="J34" s="32">
        <f>VLOOKUP(A34,'II этап итоги'!$A$7:$H$99,5,0)</f>
        <v>15</v>
      </c>
      <c r="K34" s="32">
        <f>VLOOKUP(A34,'II этап итоги'!$A$7:$H$99,6,0)</f>
        <v>6</v>
      </c>
      <c r="L34" s="32">
        <f>VLOOKUP(A34,'II этап итоги'!$A$7:$H$99,7,0)</f>
        <v>6</v>
      </c>
      <c r="M34" s="32">
        <f>VLOOKUP(A34,'II этап итоги'!$A$7:$H$99,8,0)</f>
        <v>2</v>
      </c>
    </row>
    <row r="35" spans="1:13" ht="15" customHeight="1" x14ac:dyDescent="0.3">
      <c r="A35" s="10" t="s">
        <v>30</v>
      </c>
      <c r="B35" s="42" t="str">
        <f t="shared" si="0"/>
        <v>30-31</v>
      </c>
      <c r="C35" s="8">
        <f t="shared" si="1"/>
        <v>39</v>
      </c>
      <c r="D35" s="8">
        <f t="shared" si="2"/>
        <v>24</v>
      </c>
      <c r="E35" s="9">
        <f>VLOOKUP(A35,'I этап итоги'!$A$7:$H$99,5,0)</f>
        <v>12</v>
      </c>
      <c r="F35" s="43">
        <f>VLOOKUP(A35,'I этап итоги'!$A$7:$H$99,6,0)</f>
        <v>0</v>
      </c>
      <c r="G35" s="9">
        <f>VLOOKUP(A35,'I этап итоги'!$A$7:$H$99,7,0)</f>
        <v>12</v>
      </c>
      <c r="H35" s="9">
        <f>VLOOKUP(A35,'I этап итоги'!$A$7:$H$99,8,0)</f>
        <v>0</v>
      </c>
      <c r="I35" s="31">
        <f t="shared" si="3"/>
        <v>15</v>
      </c>
      <c r="J35" s="32">
        <f>VLOOKUP(A35,'II этап итоги'!$A$7:$H$99,5,0)</f>
        <v>3</v>
      </c>
      <c r="K35" s="32">
        <f>VLOOKUP(A35,'II этап итоги'!$A$7:$H$99,6,0)</f>
        <v>2</v>
      </c>
      <c r="L35" s="32">
        <f>VLOOKUP(A35,'II этап итоги'!$A$7:$H$99,7,0)</f>
        <v>10</v>
      </c>
      <c r="M35" s="32">
        <f>VLOOKUP(A35,'II этап итоги'!$A$7:$H$99,8,0)</f>
        <v>0</v>
      </c>
    </row>
    <row r="36" spans="1:13" ht="15" customHeight="1" x14ac:dyDescent="0.3">
      <c r="A36" s="10" t="s">
        <v>53</v>
      </c>
      <c r="B36" s="42" t="str">
        <f t="shared" si="0"/>
        <v>32-33</v>
      </c>
      <c r="C36" s="8">
        <f t="shared" si="1"/>
        <v>37.5</v>
      </c>
      <c r="D36" s="8">
        <f t="shared" si="2"/>
        <v>17</v>
      </c>
      <c r="E36" s="9">
        <f>VLOOKUP(A36,'I этап итоги'!$A$7:$H$99,5,0)</f>
        <v>6</v>
      </c>
      <c r="F36" s="43">
        <f>VLOOKUP(A36,'I этап итоги'!$A$7:$H$99,6,0)</f>
        <v>0</v>
      </c>
      <c r="G36" s="9">
        <f>VLOOKUP(A36,'I этап итоги'!$A$7:$H$99,7,0)</f>
        <v>10</v>
      </c>
      <c r="H36" s="9">
        <f>VLOOKUP(A36,'I этап итоги'!$A$7:$H$99,8,0)</f>
        <v>1</v>
      </c>
      <c r="I36" s="31">
        <f t="shared" si="3"/>
        <v>20.5</v>
      </c>
      <c r="J36" s="32">
        <f>VLOOKUP(A36,'II этап итоги'!$A$7:$H$99,5,0)</f>
        <v>8</v>
      </c>
      <c r="K36" s="32">
        <f>VLOOKUP(A36,'II этап итоги'!$A$7:$H$99,6,0)</f>
        <v>5</v>
      </c>
      <c r="L36" s="32">
        <f>VLOOKUP(A36,'II этап итоги'!$A$7:$H$99,7,0)</f>
        <v>6</v>
      </c>
      <c r="M36" s="32">
        <f>VLOOKUP(A36,'II этап итоги'!$A$7:$H$99,8,0)</f>
        <v>1.5</v>
      </c>
    </row>
    <row r="37" spans="1:13" ht="15" customHeight="1" x14ac:dyDescent="0.3">
      <c r="A37" s="7" t="s">
        <v>31</v>
      </c>
      <c r="B37" s="42" t="str">
        <f t="shared" ref="B37:B68" si="4">RANK(C37,$C$5:$C$89)&amp;IF(COUNTIF($C$5:$C$89,C37)&gt;1,"-"&amp;RANK(C37,$C$5:$C$89)+COUNTIF($C$5:$C$89,C37)-1,"")</f>
        <v>32-33</v>
      </c>
      <c r="C37" s="8">
        <f t="shared" ref="C37:C68" si="5">D37+I37</f>
        <v>37.5</v>
      </c>
      <c r="D37" s="8">
        <f t="shared" ref="D37:D68" si="6">SUM(E37:H37)</f>
        <v>13</v>
      </c>
      <c r="E37" s="9">
        <f>VLOOKUP(A37,'I этап итоги'!$A$7:$H$99,5,0)</f>
        <v>13</v>
      </c>
      <c r="F37" s="43">
        <f>VLOOKUP(A37,'I этап итоги'!$A$7:$H$99,6,0)</f>
        <v>0</v>
      </c>
      <c r="G37" s="9">
        <f>VLOOKUP(A37,'I этап итоги'!$A$7:$H$99,7,0)</f>
        <v>0</v>
      </c>
      <c r="H37" s="9">
        <f>VLOOKUP(A37,'I этап итоги'!$A$7:$H$99,8,0)</f>
        <v>0</v>
      </c>
      <c r="I37" s="31">
        <f t="shared" ref="I37:I68" si="7">SUM(J37:M37)</f>
        <v>24.5</v>
      </c>
      <c r="J37" s="32">
        <f>VLOOKUP(A37,'II этап итоги'!$A$7:$H$99,5,0)</f>
        <v>18</v>
      </c>
      <c r="K37" s="32">
        <f>VLOOKUP(A37,'II этап итоги'!$A$7:$H$99,6,0)</f>
        <v>0</v>
      </c>
      <c r="L37" s="32">
        <f>VLOOKUP(A37,'II этап итоги'!$A$7:$H$99,7,0)</f>
        <v>4</v>
      </c>
      <c r="M37" s="32">
        <f>VLOOKUP(A37,'II этап итоги'!$A$7:$H$99,8,0)</f>
        <v>2.5</v>
      </c>
    </row>
    <row r="38" spans="1:13" ht="15" customHeight="1" x14ac:dyDescent="0.3">
      <c r="A38" s="7" t="s">
        <v>63</v>
      </c>
      <c r="B38" s="42" t="str">
        <f t="shared" si="4"/>
        <v>34</v>
      </c>
      <c r="C38" s="8">
        <f t="shared" si="5"/>
        <v>37</v>
      </c>
      <c r="D38" s="8">
        <f t="shared" si="6"/>
        <v>15</v>
      </c>
      <c r="E38" s="9">
        <f>VLOOKUP(A38,'I этап итоги'!$A$7:$H$99,5,0)</f>
        <v>8</v>
      </c>
      <c r="F38" s="43">
        <f>VLOOKUP(A38,'I этап итоги'!$A$7:$H$99,6,0)</f>
        <v>1</v>
      </c>
      <c r="G38" s="9">
        <f>VLOOKUP(A38,'I этап итоги'!$A$7:$H$99,7,0)</f>
        <v>6</v>
      </c>
      <c r="H38" s="9">
        <f>VLOOKUP(A38,'I этап итоги'!$A$7:$H$99,8,0)</f>
        <v>0</v>
      </c>
      <c r="I38" s="31">
        <f t="shared" si="7"/>
        <v>22</v>
      </c>
      <c r="J38" s="32">
        <f>VLOOKUP(A38,'II этап итоги'!$A$7:$H$99,5,0)</f>
        <v>9</v>
      </c>
      <c r="K38" s="32">
        <f>VLOOKUP(A38,'II этап итоги'!$A$7:$H$99,6,0)</f>
        <v>2</v>
      </c>
      <c r="L38" s="32">
        <f>VLOOKUP(A38,'II этап итоги'!$A$7:$H$99,7,0)</f>
        <v>10</v>
      </c>
      <c r="M38" s="32">
        <f>VLOOKUP(A38,'II этап итоги'!$A$7:$H$99,8,0)</f>
        <v>1</v>
      </c>
    </row>
    <row r="39" spans="1:13" ht="15" customHeight="1" x14ac:dyDescent="0.3">
      <c r="A39" s="7" t="s">
        <v>87</v>
      </c>
      <c r="B39" s="42" t="str">
        <f t="shared" si="4"/>
        <v>35</v>
      </c>
      <c r="C39" s="8">
        <f t="shared" si="5"/>
        <v>36.5</v>
      </c>
      <c r="D39" s="8">
        <f t="shared" si="6"/>
        <v>17.5</v>
      </c>
      <c r="E39" s="9">
        <f>VLOOKUP(A39,'I этап итоги'!$A$7:$H$99,5,0)</f>
        <v>9.5</v>
      </c>
      <c r="F39" s="43">
        <f>VLOOKUP(A39,'I этап итоги'!$A$7:$H$99,6,0)</f>
        <v>0</v>
      </c>
      <c r="G39" s="9">
        <f>VLOOKUP(A39,'I этап итоги'!$A$7:$H$99,7,0)</f>
        <v>8</v>
      </c>
      <c r="H39" s="9">
        <f>VLOOKUP(A39,'I этап итоги'!$A$7:$H$99,8,0)</f>
        <v>0</v>
      </c>
      <c r="I39" s="31">
        <f t="shared" si="7"/>
        <v>19</v>
      </c>
      <c r="J39" s="32">
        <f>VLOOKUP(A39,'II этап итоги'!$A$7:$H$99,5,0)</f>
        <v>8</v>
      </c>
      <c r="K39" s="32">
        <f>VLOOKUP(A39,'II этап итоги'!$A$7:$H$99,6,0)</f>
        <v>3</v>
      </c>
      <c r="L39" s="32">
        <f>VLOOKUP(A39,'II этап итоги'!$A$7:$H$99,7,0)</f>
        <v>8</v>
      </c>
      <c r="M39" s="32">
        <f>VLOOKUP(A39,'II этап итоги'!$A$7:$H$99,8,0)</f>
        <v>0</v>
      </c>
    </row>
    <row r="40" spans="1:13" ht="15" customHeight="1" x14ac:dyDescent="0.3">
      <c r="A40" s="7" t="s">
        <v>19</v>
      </c>
      <c r="B40" s="42" t="str">
        <f t="shared" si="4"/>
        <v>36</v>
      </c>
      <c r="C40" s="8">
        <f t="shared" si="5"/>
        <v>35.5</v>
      </c>
      <c r="D40" s="8">
        <f t="shared" si="6"/>
        <v>16.5</v>
      </c>
      <c r="E40" s="9">
        <f>VLOOKUP(A40,'I этап итоги'!$A$7:$H$99,5,0)</f>
        <v>4</v>
      </c>
      <c r="F40" s="43">
        <f>VLOOKUP(A40,'I этап итоги'!$A$7:$H$99,6,0)</f>
        <v>0</v>
      </c>
      <c r="G40" s="9">
        <f>VLOOKUP(A40,'I этап итоги'!$A$7:$H$99,7,0)</f>
        <v>11.5</v>
      </c>
      <c r="H40" s="9">
        <f>VLOOKUP(A40,'I этап итоги'!$A$7:$H$99,8,0)</f>
        <v>1</v>
      </c>
      <c r="I40" s="31">
        <f t="shared" si="7"/>
        <v>19</v>
      </c>
      <c r="J40" s="32">
        <f>VLOOKUP(A40,'II этап итоги'!$A$7:$H$99,5,0)</f>
        <v>9.5</v>
      </c>
      <c r="K40" s="32">
        <f>VLOOKUP(A40,'II этап итоги'!$A$7:$H$99,6,0)</f>
        <v>0</v>
      </c>
      <c r="L40" s="32">
        <f>VLOOKUP(A40,'II этап итоги'!$A$7:$H$99,7,0)</f>
        <v>8.5</v>
      </c>
      <c r="M40" s="32">
        <f>VLOOKUP(A40,'II этап итоги'!$A$7:$H$99,8,0)</f>
        <v>1</v>
      </c>
    </row>
    <row r="41" spans="1:13" ht="15" customHeight="1" x14ac:dyDescent="0.3">
      <c r="A41" s="7" t="s">
        <v>10</v>
      </c>
      <c r="B41" s="42" t="str">
        <f t="shared" si="4"/>
        <v>37-40</v>
      </c>
      <c r="C41" s="8">
        <f t="shared" si="5"/>
        <v>35</v>
      </c>
      <c r="D41" s="8">
        <f t="shared" si="6"/>
        <v>17</v>
      </c>
      <c r="E41" s="9">
        <f>VLOOKUP(A41,'I этап итоги'!$A$7:$H$99,5,0)</f>
        <v>7</v>
      </c>
      <c r="F41" s="43">
        <f>VLOOKUP(A41,'I этап итоги'!$A$7:$H$99,6,0)</f>
        <v>3</v>
      </c>
      <c r="G41" s="9">
        <f>VLOOKUP(A41,'I этап итоги'!$A$7:$H$99,7,0)</f>
        <v>7</v>
      </c>
      <c r="H41" s="9">
        <f>VLOOKUP(A41,'I этап итоги'!$A$7:$H$99,8,0)</f>
        <v>0</v>
      </c>
      <c r="I41" s="31">
        <f t="shared" si="7"/>
        <v>18</v>
      </c>
      <c r="J41" s="32">
        <f>VLOOKUP(A41,'II этап итоги'!$A$7:$H$99,5,0)</f>
        <v>10</v>
      </c>
      <c r="K41" s="32">
        <f>VLOOKUP(A41,'II этап итоги'!$A$7:$H$99,6,0)</f>
        <v>1</v>
      </c>
      <c r="L41" s="32">
        <f>VLOOKUP(A41,'II этап итоги'!$A$7:$H$99,7,0)</f>
        <v>5</v>
      </c>
      <c r="M41" s="32">
        <f>VLOOKUP(A41,'II этап итоги'!$A$7:$H$99,8,0)</f>
        <v>2</v>
      </c>
    </row>
    <row r="42" spans="1:13" ht="15" customHeight="1" x14ac:dyDescent="0.3">
      <c r="A42" s="7" t="s">
        <v>48</v>
      </c>
      <c r="B42" s="42" t="str">
        <f t="shared" si="4"/>
        <v>37-40</v>
      </c>
      <c r="C42" s="8">
        <f t="shared" si="5"/>
        <v>35</v>
      </c>
      <c r="D42" s="8">
        <f t="shared" si="6"/>
        <v>21</v>
      </c>
      <c r="E42" s="9">
        <f>VLOOKUP(A42,'I этап итоги'!$A$7:$H$99,5,0)</f>
        <v>7.5</v>
      </c>
      <c r="F42" s="43">
        <f>VLOOKUP(A42,'I этап итоги'!$A$7:$H$99,6,0)</f>
        <v>9</v>
      </c>
      <c r="G42" s="9">
        <f>VLOOKUP(A42,'I этап итоги'!$A$7:$H$99,7,0)</f>
        <v>4.5</v>
      </c>
      <c r="H42" s="9">
        <f>VLOOKUP(A42,'I этап итоги'!$A$7:$H$99,8,0)</f>
        <v>0</v>
      </c>
      <c r="I42" s="31">
        <f t="shared" si="7"/>
        <v>14</v>
      </c>
      <c r="J42" s="32">
        <f>VLOOKUP(A42,'II этап итоги'!$A$7:$H$99,5,0)</f>
        <v>2</v>
      </c>
      <c r="K42" s="32">
        <f>VLOOKUP(A42,'II этап итоги'!$A$7:$H$99,6,0)</f>
        <v>6</v>
      </c>
      <c r="L42" s="32">
        <f>VLOOKUP(A42,'II этап итоги'!$A$7:$H$99,7,0)</f>
        <v>6</v>
      </c>
      <c r="M42" s="32">
        <f>VLOOKUP(A42,'II этап итоги'!$A$7:$H$99,8,0)</f>
        <v>0</v>
      </c>
    </row>
    <row r="43" spans="1:13" ht="15" customHeight="1" x14ac:dyDescent="0.3">
      <c r="A43" s="7" t="s">
        <v>16</v>
      </c>
      <c r="B43" s="42" t="str">
        <f t="shared" si="4"/>
        <v>37-40</v>
      </c>
      <c r="C43" s="8">
        <f t="shared" si="5"/>
        <v>35</v>
      </c>
      <c r="D43" s="8">
        <f t="shared" si="6"/>
        <v>18</v>
      </c>
      <c r="E43" s="9">
        <f>VLOOKUP(A43,'I этап итоги'!$A$7:$H$99,5,0)</f>
        <v>11</v>
      </c>
      <c r="F43" s="43">
        <f>VLOOKUP(A43,'I этап итоги'!$A$7:$H$99,6,0)</f>
        <v>0</v>
      </c>
      <c r="G43" s="9">
        <f>VLOOKUP(A43,'I этап итоги'!$A$7:$H$99,7,0)</f>
        <v>7</v>
      </c>
      <c r="H43" s="9">
        <f>VLOOKUP(A43,'I этап итоги'!$A$7:$H$99,8,0)</f>
        <v>0</v>
      </c>
      <c r="I43" s="31">
        <f t="shared" si="7"/>
        <v>17</v>
      </c>
      <c r="J43" s="32">
        <f>VLOOKUP(A43,'II этап итоги'!$A$7:$H$99,5,0)</f>
        <v>10</v>
      </c>
      <c r="K43" s="32">
        <f>VLOOKUP(A43,'II этап итоги'!$A$7:$H$99,6,0)</f>
        <v>1</v>
      </c>
      <c r="L43" s="32">
        <f>VLOOKUP(A43,'II этап итоги'!$A$7:$H$99,7,0)</f>
        <v>6</v>
      </c>
      <c r="M43" s="32">
        <f>VLOOKUP(A43,'II этап итоги'!$A$7:$H$99,8,0)</f>
        <v>0</v>
      </c>
    </row>
    <row r="44" spans="1:13" ht="15" customHeight="1" x14ac:dyDescent="0.3">
      <c r="A44" s="10" t="s">
        <v>17</v>
      </c>
      <c r="B44" s="42" t="str">
        <f t="shared" si="4"/>
        <v>37-40</v>
      </c>
      <c r="C44" s="8">
        <f t="shared" si="5"/>
        <v>35</v>
      </c>
      <c r="D44" s="8">
        <f t="shared" si="6"/>
        <v>17</v>
      </c>
      <c r="E44" s="9">
        <f>VLOOKUP(A44,'I этап итоги'!$A$7:$H$99,5,0)</f>
        <v>4</v>
      </c>
      <c r="F44" s="43">
        <f>VLOOKUP(A44,'I этап итоги'!$A$7:$H$99,6,0)</f>
        <v>4</v>
      </c>
      <c r="G44" s="9">
        <f>VLOOKUP(A44,'I этап итоги'!$A$7:$H$99,7,0)</f>
        <v>9</v>
      </c>
      <c r="H44" s="9">
        <f>VLOOKUP(A44,'I этап итоги'!$A$7:$H$99,8,0)</f>
        <v>0</v>
      </c>
      <c r="I44" s="31">
        <f t="shared" si="7"/>
        <v>18</v>
      </c>
      <c r="J44" s="32">
        <f>VLOOKUP(A44,'II этап итоги'!$A$7:$H$99,5,0)</f>
        <v>4</v>
      </c>
      <c r="K44" s="32">
        <f>VLOOKUP(A44,'II этап итоги'!$A$7:$H$99,6,0)</f>
        <v>5</v>
      </c>
      <c r="L44" s="32">
        <f>VLOOKUP(A44,'II этап итоги'!$A$7:$H$99,7,0)</f>
        <v>8</v>
      </c>
      <c r="M44" s="32">
        <f>VLOOKUP(A44,'II этап итоги'!$A$7:$H$99,8,0)</f>
        <v>1</v>
      </c>
    </row>
    <row r="45" spans="1:13" ht="15" customHeight="1" x14ac:dyDescent="0.3">
      <c r="A45" s="7" t="s">
        <v>2</v>
      </c>
      <c r="B45" s="42" t="str">
        <f t="shared" si="4"/>
        <v>41-42</v>
      </c>
      <c r="C45" s="8">
        <f t="shared" si="5"/>
        <v>32.5</v>
      </c>
      <c r="D45" s="8">
        <f t="shared" si="6"/>
        <v>12</v>
      </c>
      <c r="E45" s="9">
        <f>VLOOKUP(A45,'I этап итоги'!$A$7:$H$99,5,0)</f>
        <v>11</v>
      </c>
      <c r="F45" s="43">
        <f>VLOOKUP(A45,'I этап итоги'!$A$7:$H$99,6,0)</f>
        <v>0</v>
      </c>
      <c r="G45" s="9">
        <f>VLOOKUP(A45,'I этап итоги'!$A$7:$H$99,7,0)</f>
        <v>0</v>
      </c>
      <c r="H45" s="9">
        <f>VLOOKUP(A45,'I этап итоги'!$A$7:$H$99,8,0)</f>
        <v>1</v>
      </c>
      <c r="I45" s="31">
        <f t="shared" si="7"/>
        <v>20.5</v>
      </c>
      <c r="J45" s="32">
        <f>VLOOKUP(A45,'II этап итоги'!$A$7:$H$99,5,0)</f>
        <v>10.5</v>
      </c>
      <c r="K45" s="32">
        <f>VLOOKUP(A45,'II этап итоги'!$A$7:$H$99,6,0)</f>
        <v>2</v>
      </c>
      <c r="L45" s="32">
        <f>VLOOKUP(A45,'II этап итоги'!$A$7:$H$99,7,0)</f>
        <v>6</v>
      </c>
      <c r="M45" s="32">
        <f>VLOOKUP(A45,'II этап итоги'!$A$7:$H$99,8,0)</f>
        <v>2</v>
      </c>
    </row>
    <row r="46" spans="1:13" ht="15" customHeight="1" x14ac:dyDescent="0.3">
      <c r="A46" s="7" t="s">
        <v>34</v>
      </c>
      <c r="B46" s="42" t="str">
        <f t="shared" si="4"/>
        <v>41-42</v>
      </c>
      <c r="C46" s="8">
        <f t="shared" si="5"/>
        <v>32.5</v>
      </c>
      <c r="D46" s="8">
        <f t="shared" si="6"/>
        <v>24.5</v>
      </c>
      <c r="E46" s="9">
        <f>VLOOKUP(A46,'I этап итоги'!$A$7:$H$99,5,0)</f>
        <v>13</v>
      </c>
      <c r="F46" s="43">
        <f>VLOOKUP(A46,'I этап итоги'!$A$7:$H$99,6,0)</f>
        <v>5</v>
      </c>
      <c r="G46" s="9">
        <f>VLOOKUP(A46,'I этап итоги'!$A$7:$H$99,7,0)</f>
        <v>6.5</v>
      </c>
      <c r="H46" s="9">
        <f>VLOOKUP(A46,'I этап итоги'!$A$7:$H$99,8,0)</f>
        <v>0</v>
      </c>
      <c r="I46" s="31">
        <f t="shared" si="7"/>
        <v>8</v>
      </c>
      <c r="J46" s="32">
        <f>VLOOKUP(A46,'II этап итоги'!$A$7:$H$99,5,0)</f>
        <v>3</v>
      </c>
      <c r="K46" s="32">
        <f>VLOOKUP(A46,'II этап итоги'!$A$7:$H$99,6,0)</f>
        <v>2</v>
      </c>
      <c r="L46" s="32">
        <f>VLOOKUP(A46,'II этап итоги'!$A$7:$H$99,7,0)</f>
        <v>2</v>
      </c>
      <c r="M46" s="32">
        <f>VLOOKUP(A46,'II этап итоги'!$A$7:$H$99,8,0)</f>
        <v>1</v>
      </c>
    </row>
    <row r="47" spans="1:13" ht="15" customHeight="1" x14ac:dyDescent="0.3">
      <c r="A47" s="7" t="s">
        <v>52</v>
      </c>
      <c r="B47" s="42" t="str">
        <f t="shared" si="4"/>
        <v>43</v>
      </c>
      <c r="C47" s="8">
        <f t="shared" si="5"/>
        <v>32</v>
      </c>
      <c r="D47" s="8">
        <f t="shared" si="6"/>
        <v>20</v>
      </c>
      <c r="E47" s="9">
        <f>VLOOKUP(A47,'I этап итоги'!$A$7:$H$99,5,0)</f>
        <v>8</v>
      </c>
      <c r="F47" s="43">
        <f>VLOOKUP(A47,'I этап итоги'!$A$7:$H$99,6,0)</f>
        <v>9</v>
      </c>
      <c r="G47" s="9">
        <f>VLOOKUP(A47,'I этап итоги'!$A$7:$H$99,7,0)</f>
        <v>2</v>
      </c>
      <c r="H47" s="9">
        <f>VLOOKUP(A47,'I этап итоги'!$A$7:$H$99,8,0)</f>
        <v>1</v>
      </c>
      <c r="I47" s="31">
        <f t="shared" si="7"/>
        <v>12</v>
      </c>
      <c r="J47" s="32">
        <f>VLOOKUP(A47,'II этап итоги'!$A$7:$H$99,5,0)</f>
        <v>5</v>
      </c>
      <c r="K47" s="32">
        <f>VLOOKUP(A47,'II этап итоги'!$A$7:$H$99,6,0)</f>
        <v>6</v>
      </c>
      <c r="L47" s="32">
        <f>VLOOKUP(A47,'II этап итоги'!$A$7:$H$99,7,0)</f>
        <v>0</v>
      </c>
      <c r="M47" s="32">
        <f>VLOOKUP(A47,'II этап итоги'!$A$7:$H$99,8,0)</f>
        <v>1</v>
      </c>
    </row>
    <row r="48" spans="1:13" ht="15" customHeight="1" x14ac:dyDescent="0.3">
      <c r="A48" s="7" t="s">
        <v>85</v>
      </c>
      <c r="B48" s="42" t="str">
        <f t="shared" si="4"/>
        <v>44-45</v>
      </c>
      <c r="C48" s="8">
        <f t="shared" si="5"/>
        <v>31</v>
      </c>
      <c r="D48" s="8">
        <f t="shared" si="6"/>
        <v>15</v>
      </c>
      <c r="E48" s="9">
        <f>VLOOKUP(A48,'I этап итоги'!$A$7:$H$99,5,0)</f>
        <v>4</v>
      </c>
      <c r="F48" s="43">
        <f>VLOOKUP(A48,'I этап итоги'!$A$7:$H$99,6,0)</f>
        <v>3</v>
      </c>
      <c r="G48" s="9">
        <f>VLOOKUP(A48,'I этап итоги'!$A$7:$H$99,7,0)</f>
        <v>8</v>
      </c>
      <c r="H48" s="9">
        <f>VLOOKUP(A48,'I этап итоги'!$A$7:$H$99,8,0)</f>
        <v>0</v>
      </c>
      <c r="I48" s="31">
        <f t="shared" si="7"/>
        <v>16</v>
      </c>
      <c r="J48" s="32">
        <f>VLOOKUP(A48,'II этап итоги'!$A$7:$H$99,5,0)</f>
        <v>1</v>
      </c>
      <c r="K48" s="32">
        <f>VLOOKUP(A48,'II этап итоги'!$A$7:$H$99,6,0)</f>
        <v>3</v>
      </c>
      <c r="L48" s="32">
        <f>VLOOKUP(A48,'II этап итоги'!$A$7:$H$99,7,0)</f>
        <v>11</v>
      </c>
      <c r="M48" s="32">
        <f>VLOOKUP(A48,'II этап итоги'!$A$7:$H$99,8,0)</f>
        <v>1</v>
      </c>
    </row>
    <row r="49" spans="1:13" ht="15" customHeight="1" x14ac:dyDescent="0.3">
      <c r="A49" s="10" t="s">
        <v>55</v>
      </c>
      <c r="B49" s="42" t="str">
        <f t="shared" si="4"/>
        <v>44-45</v>
      </c>
      <c r="C49" s="8">
        <f t="shared" si="5"/>
        <v>31</v>
      </c>
      <c r="D49" s="8">
        <f t="shared" si="6"/>
        <v>11</v>
      </c>
      <c r="E49" s="9">
        <f>VLOOKUP(A49,'I этап итоги'!$A$7:$H$99,5,0)</f>
        <v>4.5</v>
      </c>
      <c r="F49" s="43">
        <f>VLOOKUP(A49,'I этап итоги'!$A$7:$H$99,6,0)</f>
        <v>1</v>
      </c>
      <c r="G49" s="9">
        <f>VLOOKUP(A49,'I этап итоги'!$A$7:$H$99,7,0)</f>
        <v>5.5</v>
      </c>
      <c r="H49" s="9">
        <f>VLOOKUP(A49,'I этап итоги'!$A$7:$H$99,8,0)</f>
        <v>0</v>
      </c>
      <c r="I49" s="31">
        <f t="shared" si="7"/>
        <v>20</v>
      </c>
      <c r="J49" s="32">
        <f>VLOOKUP(A49,'II этап итоги'!$A$7:$H$99,5,0)</f>
        <v>6</v>
      </c>
      <c r="K49" s="32">
        <f>VLOOKUP(A49,'II этап итоги'!$A$7:$H$99,6,0)</f>
        <v>3</v>
      </c>
      <c r="L49" s="32">
        <f>VLOOKUP(A49,'II этап итоги'!$A$7:$H$99,7,0)</f>
        <v>11</v>
      </c>
      <c r="M49" s="32">
        <f>VLOOKUP(A49,'II этап итоги'!$A$7:$H$99,8,0)</f>
        <v>0</v>
      </c>
    </row>
    <row r="50" spans="1:13" ht="15" customHeight="1" x14ac:dyDescent="0.3">
      <c r="A50" s="7" t="s">
        <v>13</v>
      </c>
      <c r="B50" s="42" t="str">
        <f t="shared" si="4"/>
        <v>46</v>
      </c>
      <c r="C50" s="8">
        <f t="shared" si="5"/>
        <v>30.5</v>
      </c>
      <c r="D50" s="8">
        <f t="shared" si="6"/>
        <v>15</v>
      </c>
      <c r="E50" s="9">
        <f>VLOOKUP(A50,'I этап итоги'!$A$7:$H$99,5,0)</f>
        <v>6</v>
      </c>
      <c r="F50" s="43">
        <f>VLOOKUP(A50,'I этап итоги'!$A$7:$H$99,6,0)</f>
        <v>1</v>
      </c>
      <c r="G50" s="9">
        <f>VLOOKUP(A50,'I этап итоги'!$A$7:$H$99,7,0)</f>
        <v>7</v>
      </c>
      <c r="H50" s="9">
        <f>VLOOKUP(A50,'I этап итоги'!$A$7:$H$99,8,0)</f>
        <v>1</v>
      </c>
      <c r="I50" s="31">
        <f t="shared" si="7"/>
        <v>15.5</v>
      </c>
      <c r="J50" s="32">
        <f>VLOOKUP(A50,'II этап итоги'!$A$7:$H$99,5,0)</f>
        <v>3.5</v>
      </c>
      <c r="K50" s="32">
        <f>VLOOKUP(A50,'II этап итоги'!$A$7:$H$99,6,0)</f>
        <v>3</v>
      </c>
      <c r="L50" s="32">
        <f>VLOOKUP(A50,'II этап итоги'!$A$7:$H$99,7,0)</f>
        <v>7</v>
      </c>
      <c r="M50" s="32">
        <f>VLOOKUP(A50,'II этап итоги'!$A$7:$H$99,8,0)</f>
        <v>2</v>
      </c>
    </row>
    <row r="51" spans="1:13" ht="15" customHeight="1" x14ac:dyDescent="0.3">
      <c r="A51" s="7" t="s">
        <v>6</v>
      </c>
      <c r="B51" s="42" t="str">
        <f t="shared" si="4"/>
        <v>47-48</v>
      </c>
      <c r="C51" s="8">
        <f t="shared" si="5"/>
        <v>30</v>
      </c>
      <c r="D51" s="8">
        <f t="shared" si="6"/>
        <v>18</v>
      </c>
      <c r="E51" s="9">
        <f>VLOOKUP(A51,'I этап итоги'!$A$7:$H$99,5,0)</f>
        <v>11</v>
      </c>
      <c r="F51" s="43">
        <f>VLOOKUP(A51,'I этап итоги'!$A$7:$H$99,6,0)</f>
        <v>7</v>
      </c>
      <c r="G51" s="9">
        <f>VLOOKUP(A51,'I этап итоги'!$A$7:$H$99,7,0)</f>
        <v>0</v>
      </c>
      <c r="H51" s="9">
        <f>VLOOKUP(A51,'I этап итоги'!$A$7:$H$99,8,0)</f>
        <v>0</v>
      </c>
      <c r="I51" s="31">
        <f t="shared" si="7"/>
        <v>12</v>
      </c>
      <c r="J51" s="32">
        <f>VLOOKUP(A51,'II этап итоги'!$A$7:$H$99,5,0)</f>
        <v>1</v>
      </c>
      <c r="K51" s="32">
        <f>VLOOKUP(A51,'II этап итоги'!$A$7:$H$99,6,0)</f>
        <v>3</v>
      </c>
      <c r="L51" s="32">
        <f>VLOOKUP(A51,'II этап итоги'!$A$7:$H$99,7,0)</f>
        <v>6</v>
      </c>
      <c r="M51" s="32">
        <f>VLOOKUP(A51,'II этап итоги'!$A$7:$H$99,8,0)</f>
        <v>2</v>
      </c>
    </row>
    <row r="52" spans="1:13" ht="15" customHeight="1" x14ac:dyDescent="0.3">
      <c r="A52" s="7" t="s">
        <v>8</v>
      </c>
      <c r="B52" s="42" t="str">
        <f t="shared" si="4"/>
        <v>47-48</v>
      </c>
      <c r="C52" s="8">
        <f t="shared" si="5"/>
        <v>30</v>
      </c>
      <c r="D52" s="8">
        <f t="shared" si="6"/>
        <v>12</v>
      </c>
      <c r="E52" s="9">
        <f>VLOOKUP(A52,'I этап итоги'!$A$7:$H$99,5,0)</f>
        <v>8</v>
      </c>
      <c r="F52" s="43">
        <f>VLOOKUP(A52,'I этап итоги'!$A$7:$H$99,6,0)</f>
        <v>0</v>
      </c>
      <c r="G52" s="9">
        <f>VLOOKUP(A52,'I этап итоги'!$A$7:$H$99,7,0)</f>
        <v>4</v>
      </c>
      <c r="H52" s="9">
        <f>VLOOKUP(A52,'I этап итоги'!$A$7:$H$99,8,0)</f>
        <v>0</v>
      </c>
      <c r="I52" s="31">
        <f t="shared" si="7"/>
        <v>18</v>
      </c>
      <c r="J52" s="32">
        <f>VLOOKUP(A52,'II этап итоги'!$A$7:$H$99,5,0)</f>
        <v>9</v>
      </c>
      <c r="K52" s="32">
        <f>VLOOKUP(A52,'II этап итоги'!$A$7:$H$99,6,0)</f>
        <v>1</v>
      </c>
      <c r="L52" s="32">
        <f>VLOOKUP(A52,'II этап итоги'!$A$7:$H$99,7,0)</f>
        <v>8</v>
      </c>
      <c r="M52" s="32">
        <f>VLOOKUP(A52,'II этап итоги'!$A$7:$H$99,8,0)</f>
        <v>0</v>
      </c>
    </row>
    <row r="53" spans="1:13" ht="15" customHeight="1" x14ac:dyDescent="0.3">
      <c r="A53" s="7" t="s">
        <v>37</v>
      </c>
      <c r="B53" s="42" t="str">
        <f t="shared" si="4"/>
        <v>49</v>
      </c>
      <c r="C53" s="8">
        <f t="shared" si="5"/>
        <v>28</v>
      </c>
      <c r="D53" s="8">
        <f t="shared" si="6"/>
        <v>13.5</v>
      </c>
      <c r="E53" s="9">
        <f>VLOOKUP(A53,'I этап итоги'!$A$7:$H$99,5,0)</f>
        <v>11</v>
      </c>
      <c r="F53" s="43">
        <f>VLOOKUP(A53,'I этап итоги'!$A$7:$H$99,6,0)</f>
        <v>0</v>
      </c>
      <c r="G53" s="9">
        <f>VLOOKUP(A53,'I этап итоги'!$A$7:$H$99,7,0)</f>
        <v>2.5</v>
      </c>
      <c r="H53" s="9">
        <f>VLOOKUP(A53,'I этап итоги'!$A$7:$H$99,8,0)</f>
        <v>0</v>
      </c>
      <c r="I53" s="31">
        <f t="shared" si="7"/>
        <v>14.5</v>
      </c>
      <c r="J53" s="32">
        <f>VLOOKUP(A53,'II этап итоги'!$A$7:$H$99,5,0)</f>
        <v>7.5</v>
      </c>
      <c r="K53" s="32">
        <f>VLOOKUP(A53,'II этап итоги'!$A$7:$H$99,6,0)</f>
        <v>1</v>
      </c>
      <c r="L53" s="32">
        <f>VLOOKUP(A53,'II этап итоги'!$A$7:$H$99,7,0)</f>
        <v>6</v>
      </c>
      <c r="M53" s="32">
        <f>VLOOKUP(A53,'II этап итоги'!$A$7:$H$99,8,0)</f>
        <v>0</v>
      </c>
    </row>
    <row r="54" spans="1:13" ht="15" customHeight="1" x14ac:dyDescent="0.3">
      <c r="A54" s="7" t="s">
        <v>88</v>
      </c>
      <c r="B54" s="42" t="str">
        <f t="shared" si="4"/>
        <v>50</v>
      </c>
      <c r="C54" s="8">
        <f t="shared" si="5"/>
        <v>27</v>
      </c>
      <c r="D54" s="8">
        <f t="shared" si="6"/>
        <v>16</v>
      </c>
      <c r="E54" s="9">
        <f>VLOOKUP(A54,'I этап итоги'!$A$7:$H$99,5,0)</f>
        <v>7</v>
      </c>
      <c r="F54" s="43">
        <f>VLOOKUP(A54,'I этап итоги'!$A$7:$H$99,6,0)</f>
        <v>3</v>
      </c>
      <c r="G54" s="9">
        <f>VLOOKUP(A54,'I этап итоги'!$A$7:$H$99,7,0)</f>
        <v>6</v>
      </c>
      <c r="H54" s="9">
        <f>VLOOKUP(A54,'I этап итоги'!$A$7:$H$99,8,0)</f>
        <v>0</v>
      </c>
      <c r="I54" s="31">
        <f t="shared" si="7"/>
        <v>11</v>
      </c>
      <c r="J54" s="32">
        <f>VLOOKUP(A54,'II этап итоги'!$A$7:$H$99,5,0)</f>
        <v>3</v>
      </c>
      <c r="K54" s="32">
        <f>VLOOKUP(A54,'II этап итоги'!$A$7:$H$99,6,0)</f>
        <v>6</v>
      </c>
      <c r="L54" s="32">
        <f>VLOOKUP(A54,'II этап итоги'!$A$7:$H$99,7,0)</f>
        <v>2</v>
      </c>
      <c r="M54" s="32">
        <f>VLOOKUP(A54,'II этап итоги'!$A$7:$H$99,8,0)</f>
        <v>0</v>
      </c>
    </row>
    <row r="55" spans="1:13" ht="15" customHeight="1" x14ac:dyDescent="0.3">
      <c r="A55" s="7" t="s">
        <v>83</v>
      </c>
      <c r="B55" s="42" t="str">
        <f t="shared" si="4"/>
        <v>51-53</v>
      </c>
      <c r="C55" s="8">
        <f t="shared" si="5"/>
        <v>26</v>
      </c>
      <c r="D55" s="8">
        <f t="shared" si="6"/>
        <v>19</v>
      </c>
      <c r="E55" s="9">
        <f>VLOOKUP(A55,'I этап итоги'!$A$7:$H$99,5,0)</f>
        <v>11</v>
      </c>
      <c r="F55" s="43">
        <f>VLOOKUP(A55,'I этап итоги'!$A$7:$H$99,6,0)</f>
        <v>3</v>
      </c>
      <c r="G55" s="9">
        <f>VLOOKUP(A55,'I этап итоги'!$A$7:$H$99,7,0)</f>
        <v>5</v>
      </c>
      <c r="H55" s="9">
        <f>VLOOKUP(A55,'I этап итоги'!$A$7:$H$99,8,0)</f>
        <v>0</v>
      </c>
      <c r="I55" s="31">
        <f t="shared" si="7"/>
        <v>7</v>
      </c>
      <c r="J55" s="32">
        <f>VLOOKUP(A55,'II этап итоги'!$A$7:$H$99,5,0)</f>
        <v>3</v>
      </c>
      <c r="K55" s="32">
        <f>VLOOKUP(A55,'II этап итоги'!$A$7:$H$99,6,0)</f>
        <v>1</v>
      </c>
      <c r="L55" s="32">
        <f>VLOOKUP(A55,'II этап итоги'!$A$7:$H$99,7,0)</f>
        <v>2</v>
      </c>
      <c r="M55" s="32">
        <f>VLOOKUP(A55,'II этап итоги'!$A$7:$H$99,8,0)</f>
        <v>1</v>
      </c>
    </row>
    <row r="56" spans="1:13" ht="15" customHeight="1" x14ac:dyDescent="0.3">
      <c r="A56" s="7" t="s">
        <v>14</v>
      </c>
      <c r="B56" s="42" t="str">
        <f t="shared" si="4"/>
        <v>51-53</v>
      </c>
      <c r="C56" s="8">
        <f t="shared" si="5"/>
        <v>26</v>
      </c>
      <c r="D56" s="8">
        <f t="shared" si="6"/>
        <v>13</v>
      </c>
      <c r="E56" s="9">
        <f>VLOOKUP(A56,'I этап итоги'!$A$7:$H$99,5,0)</f>
        <v>7</v>
      </c>
      <c r="F56" s="43">
        <f>VLOOKUP(A56,'I этап итоги'!$A$7:$H$99,6,0)</f>
        <v>0</v>
      </c>
      <c r="G56" s="9">
        <f>VLOOKUP(A56,'I этап итоги'!$A$7:$H$99,7,0)</f>
        <v>6</v>
      </c>
      <c r="H56" s="9">
        <f>VLOOKUP(A56,'I этап итоги'!$A$7:$H$99,8,0)</f>
        <v>0</v>
      </c>
      <c r="I56" s="31">
        <f t="shared" si="7"/>
        <v>13</v>
      </c>
      <c r="J56" s="32">
        <f>VLOOKUP(A56,'II этап итоги'!$A$7:$H$99,5,0)</f>
        <v>5</v>
      </c>
      <c r="K56" s="32">
        <f>VLOOKUP(A56,'II этап итоги'!$A$7:$H$99,6,0)</f>
        <v>4</v>
      </c>
      <c r="L56" s="32">
        <f>VLOOKUP(A56,'II этап итоги'!$A$7:$H$99,7,0)</f>
        <v>3</v>
      </c>
      <c r="M56" s="32">
        <f>VLOOKUP(A56,'II этап итоги'!$A$7:$H$99,8,0)</f>
        <v>1</v>
      </c>
    </row>
    <row r="57" spans="1:13" ht="15" customHeight="1" x14ac:dyDescent="0.3">
      <c r="A57" s="7" t="s">
        <v>65</v>
      </c>
      <c r="B57" s="42" t="str">
        <f t="shared" si="4"/>
        <v>51-53</v>
      </c>
      <c r="C57" s="8">
        <f t="shared" si="5"/>
        <v>26</v>
      </c>
      <c r="D57" s="8">
        <f t="shared" si="6"/>
        <v>11</v>
      </c>
      <c r="E57" s="9">
        <f>VLOOKUP(A57,'I этап итоги'!$A$7:$H$99,5,0)</f>
        <v>5</v>
      </c>
      <c r="F57" s="43">
        <f>VLOOKUP(A57,'I этап итоги'!$A$7:$H$99,6,0)</f>
        <v>0</v>
      </c>
      <c r="G57" s="9">
        <f>VLOOKUP(A57,'I этап итоги'!$A$7:$H$99,7,0)</f>
        <v>5</v>
      </c>
      <c r="H57" s="9">
        <f>VLOOKUP(A57,'I этап итоги'!$A$7:$H$99,8,0)</f>
        <v>1</v>
      </c>
      <c r="I57" s="31">
        <f t="shared" si="7"/>
        <v>15</v>
      </c>
      <c r="J57" s="32">
        <f>VLOOKUP(A57,'II этап итоги'!$A$7:$H$99,5,0)</f>
        <v>8</v>
      </c>
      <c r="K57" s="32">
        <f>VLOOKUP(A57,'II этап итоги'!$A$7:$H$99,6,0)</f>
        <v>0</v>
      </c>
      <c r="L57" s="32">
        <f>VLOOKUP(A57,'II этап итоги'!$A$7:$H$99,7,0)</f>
        <v>6</v>
      </c>
      <c r="M57" s="32">
        <f>VLOOKUP(A57,'II этап итоги'!$A$7:$H$99,8,0)</f>
        <v>1</v>
      </c>
    </row>
    <row r="58" spans="1:13" s="44" customFormat="1" ht="15" customHeight="1" x14ac:dyDescent="0.3">
      <c r="A58" s="7" t="s">
        <v>62</v>
      </c>
      <c r="B58" s="42" t="str">
        <f t="shared" si="4"/>
        <v>54-55</v>
      </c>
      <c r="C58" s="8">
        <f t="shared" si="5"/>
        <v>25</v>
      </c>
      <c r="D58" s="8">
        <f t="shared" si="6"/>
        <v>12</v>
      </c>
      <c r="E58" s="9">
        <f>VLOOKUP(A58,'I этап итоги'!$A$7:$H$99,5,0)</f>
        <v>8</v>
      </c>
      <c r="F58" s="43">
        <f>VLOOKUP(A58,'I этап итоги'!$A$7:$H$99,6,0)</f>
        <v>1</v>
      </c>
      <c r="G58" s="9">
        <f>VLOOKUP(A58,'I этап итоги'!$A$7:$H$99,7,0)</f>
        <v>3</v>
      </c>
      <c r="H58" s="9">
        <f>VLOOKUP(A58,'I этап итоги'!$A$7:$H$99,8,0)</f>
        <v>0</v>
      </c>
      <c r="I58" s="31">
        <f t="shared" si="7"/>
        <v>13</v>
      </c>
      <c r="J58" s="32">
        <f>VLOOKUP(A58,'II этап итоги'!$A$7:$H$99,5,0)</f>
        <v>3</v>
      </c>
      <c r="K58" s="32">
        <f>VLOOKUP(A58,'II этап итоги'!$A$7:$H$99,6,0)</f>
        <v>4</v>
      </c>
      <c r="L58" s="32">
        <f>VLOOKUP(A58,'II этап итоги'!$A$7:$H$99,7,0)</f>
        <v>5</v>
      </c>
      <c r="M58" s="32">
        <f>VLOOKUP(A58,'II этап итоги'!$A$7:$H$99,8,0)</f>
        <v>1</v>
      </c>
    </row>
    <row r="59" spans="1:13" s="44" customFormat="1" ht="15" customHeight="1" x14ac:dyDescent="0.3">
      <c r="A59" s="7" t="s">
        <v>64</v>
      </c>
      <c r="B59" s="42" t="str">
        <f t="shared" si="4"/>
        <v>54-55</v>
      </c>
      <c r="C59" s="8">
        <f t="shared" si="5"/>
        <v>25</v>
      </c>
      <c r="D59" s="8">
        <f t="shared" si="6"/>
        <v>14</v>
      </c>
      <c r="E59" s="9">
        <f>VLOOKUP(A59,'I этап итоги'!$A$7:$H$99,5,0)</f>
        <v>8</v>
      </c>
      <c r="F59" s="43">
        <f>VLOOKUP(A59,'I этап итоги'!$A$7:$H$99,6,0)</f>
        <v>1</v>
      </c>
      <c r="G59" s="9">
        <f>VLOOKUP(A59,'I этап итоги'!$A$7:$H$99,7,0)</f>
        <v>5</v>
      </c>
      <c r="H59" s="9">
        <f>VLOOKUP(A59,'I этап итоги'!$A$7:$H$99,8,0)</f>
        <v>0</v>
      </c>
      <c r="I59" s="31">
        <f t="shared" si="7"/>
        <v>11</v>
      </c>
      <c r="J59" s="32">
        <f>VLOOKUP(A59,'II этап итоги'!$A$7:$H$99,5,0)</f>
        <v>2</v>
      </c>
      <c r="K59" s="32">
        <f>VLOOKUP(A59,'II этап итоги'!$A$7:$H$99,6,0)</f>
        <v>4</v>
      </c>
      <c r="L59" s="32">
        <f>VLOOKUP(A59,'II этап итоги'!$A$7:$H$99,7,0)</f>
        <v>5</v>
      </c>
      <c r="M59" s="32">
        <f>VLOOKUP(A59,'II этап итоги'!$A$7:$H$99,8,0)</f>
        <v>0</v>
      </c>
    </row>
    <row r="60" spans="1:13" s="44" customFormat="1" ht="15" customHeight="1" x14ac:dyDescent="0.3">
      <c r="A60" s="10" t="s">
        <v>59</v>
      </c>
      <c r="B60" s="42" t="str">
        <f t="shared" si="4"/>
        <v>56-58</v>
      </c>
      <c r="C60" s="8">
        <f t="shared" si="5"/>
        <v>23</v>
      </c>
      <c r="D60" s="8">
        <f t="shared" si="6"/>
        <v>20</v>
      </c>
      <c r="E60" s="9">
        <f>VLOOKUP(A60,'I этап итоги'!$A$7:$H$99,5,0)</f>
        <v>5</v>
      </c>
      <c r="F60" s="43">
        <f>VLOOKUP(A60,'I этап итоги'!$A$7:$H$99,6,0)</f>
        <v>3</v>
      </c>
      <c r="G60" s="9">
        <f>VLOOKUP(A60,'I этап итоги'!$A$7:$H$99,7,0)</f>
        <v>12</v>
      </c>
      <c r="H60" s="9">
        <f>VLOOKUP(A60,'I этап итоги'!$A$7:$H$99,8,0)</f>
        <v>0</v>
      </c>
      <c r="I60" s="31">
        <f t="shared" si="7"/>
        <v>3</v>
      </c>
      <c r="J60" s="32">
        <f>VLOOKUP(A60,'II этап итоги'!$A$7:$H$99,5,0)</f>
        <v>1</v>
      </c>
      <c r="K60" s="32">
        <f>VLOOKUP(A60,'II этап итоги'!$A$7:$H$99,6,0)</f>
        <v>2</v>
      </c>
      <c r="L60" s="32">
        <f>VLOOKUP(A60,'II этап итоги'!$A$7:$H$99,7,0)</f>
        <v>0</v>
      </c>
      <c r="M60" s="32">
        <f>VLOOKUP(A60,'II этап итоги'!$A$7:$H$99,8,0)</f>
        <v>0</v>
      </c>
    </row>
    <row r="61" spans="1:13" s="44" customFormat="1" ht="15" customHeight="1" x14ac:dyDescent="0.3">
      <c r="A61" s="7" t="s">
        <v>25</v>
      </c>
      <c r="B61" s="42" t="str">
        <f t="shared" si="4"/>
        <v>56-58</v>
      </c>
      <c r="C61" s="8">
        <f t="shared" si="5"/>
        <v>23</v>
      </c>
      <c r="D61" s="8">
        <f t="shared" si="6"/>
        <v>15</v>
      </c>
      <c r="E61" s="9">
        <f>VLOOKUP(A61,'I этап итоги'!$A$7:$H$99,5,0)</f>
        <v>10</v>
      </c>
      <c r="F61" s="43">
        <f>VLOOKUP(A61,'I этап итоги'!$A$7:$H$99,6,0)</f>
        <v>1</v>
      </c>
      <c r="G61" s="9">
        <f>VLOOKUP(A61,'I этап итоги'!$A$7:$H$99,7,0)</f>
        <v>4</v>
      </c>
      <c r="H61" s="9">
        <f>VLOOKUP(A61,'I этап итоги'!$A$7:$H$99,8,0)</f>
        <v>0</v>
      </c>
      <c r="I61" s="31">
        <f t="shared" si="7"/>
        <v>8</v>
      </c>
      <c r="J61" s="32">
        <f>VLOOKUP(A61,'II этап итоги'!$A$7:$H$99,5,0)</f>
        <v>1</v>
      </c>
      <c r="K61" s="32">
        <f>VLOOKUP(A61,'II этап итоги'!$A$7:$H$99,6,0)</f>
        <v>2</v>
      </c>
      <c r="L61" s="32">
        <f>VLOOKUP(A61,'II этап итоги'!$A$7:$H$99,7,0)</f>
        <v>5</v>
      </c>
      <c r="M61" s="32">
        <f>VLOOKUP(A61,'II этап итоги'!$A$7:$H$99,8,0)</f>
        <v>0</v>
      </c>
    </row>
    <row r="62" spans="1:13" s="44" customFormat="1" ht="15" customHeight="1" x14ac:dyDescent="0.3">
      <c r="A62" s="7" t="s">
        <v>78</v>
      </c>
      <c r="B62" s="42" t="str">
        <f t="shared" si="4"/>
        <v>56-58</v>
      </c>
      <c r="C62" s="8">
        <f t="shared" si="5"/>
        <v>23</v>
      </c>
      <c r="D62" s="8">
        <f t="shared" si="6"/>
        <v>12</v>
      </c>
      <c r="E62" s="9">
        <f>VLOOKUP(A62,'I этап итоги'!$A$7:$H$99,5,0)</f>
        <v>11</v>
      </c>
      <c r="F62" s="43">
        <f>VLOOKUP(A62,'I этап итоги'!$A$7:$H$99,6,0)</f>
        <v>0</v>
      </c>
      <c r="G62" s="9">
        <f>VLOOKUP(A62,'I этап итоги'!$A$7:$H$99,7,0)</f>
        <v>1</v>
      </c>
      <c r="H62" s="9">
        <f>VLOOKUP(A62,'I этап итоги'!$A$7:$H$99,8,0)</f>
        <v>0</v>
      </c>
      <c r="I62" s="31">
        <f t="shared" si="7"/>
        <v>11</v>
      </c>
      <c r="J62" s="32">
        <f>VLOOKUP(A62,'II этап итоги'!$A$7:$H$99,5,0)</f>
        <v>4</v>
      </c>
      <c r="K62" s="32">
        <f>VLOOKUP(A62,'II этап итоги'!$A$7:$H$99,6,0)</f>
        <v>1</v>
      </c>
      <c r="L62" s="32">
        <f>VLOOKUP(A62,'II этап итоги'!$A$7:$H$99,7,0)</f>
        <v>4</v>
      </c>
      <c r="M62" s="32">
        <f>VLOOKUP(A62,'II этап итоги'!$A$7:$H$99,8,0)</f>
        <v>2</v>
      </c>
    </row>
    <row r="63" spans="1:13" s="44" customFormat="1" ht="15" customHeight="1" x14ac:dyDescent="0.3">
      <c r="A63" s="7" t="s">
        <v>67</v>
      </c>
      <c r="B63" s="42" t="str">
        <f t="shared" si="4"/>
        <v>59-62</v>
      </c>
      <c r="C63" s="8">
        <f t="shared" si="5"/>
        <v>22</v>
      </c>
      <c r="D63" s="8">
        <f t="shared" si="6"/>
        <v>17</v>
      </c>
      <c r="E63" s="9">
        <f>VLOOKUP(A63,'I этап итоги'!$A$7:$H$99,5,0)</f>
        <v>9</v>
      </c>
      <c r="F63" s="43">
        <f>VLOOKUP(A63,'I этап итоги'!$A$7:$H$99,6,0)</f>
        <v>5</v>
      </c>
      <c r="G63" s="9">
        <f>VLOOKUP(A63,'I этап итоги'!$A$7:$H$99,7,0)</f>
        <v>3</v>
      </c>
      <c r="H63" s="9">
        <f>VLOOKUP(A63,'I этап итоги'!$A$7:$H$99,8,0)</f>
        <v>0</v>
      </c>
      <c r="I63" s="31">
        <f t="shared" si="7"/>
        <v>5</v>
      </c>
      <c r="J63" s="32">
        <f>VLOOKUP(A63,'II этап итоги'!$A$7:$H$99,5,0)</f>
        <v>2</v>
      </c>
      <c r="K63" s="32">
        <f>VLOOKUP(A63,'II этап итоги'!$A$7:$H$99,6,0)</f>
        <v>1</v>
      </c>
      <c r="L63" s="32">
        <f>VLOOKUP(A63,'II этап итоги'!$A$7:$H$99,7,0)</f>
        <v>2</v>
      </c>
      <c r="M63" s="32">
        <f>VLOOKUP(A63,'II этап итоги'!$A$7:$H$99,8,0)</f>
        <v>0</v>
      </c>
    </row>
    <row r="64" spans="1:13" s="44" customFormat="1" ht="15" customHeight="1" x14ac:dyDescent="0.3">
      <c r="A64" s="7" t="s">
        <v>80</v>
      </c>
      <c r="B64" s="42" t="str">
        <f t="shared" si="4"/>
        <v>59-62</v>
      </c>
      <c r="C64" s="8">
        <f t="shared" si="5"/>
        <v>22</v>
      </c>
      <c r="D64" s="8">
        <f t="shared" si="6"/>
        <v>14</v>
      </c>
      <c r="E64" s="9">
        <f>VLOOKUP(A64,'I этап итоги'!$A$7:$H$99,5,0)</f>
        <v>7</v>
      </c>
      <c r="F64" s="43">
        <f>VLOOKUP(A64,'I этап итоги'!$A$7:$H$99,6,0)</f>
        <v>0</v>
      </c>
      <c r="G64" s="9">
        <f>VLOOKUP(A64,'I этап итоги'!$A$7:$H$99,7,0)</f>
        <v>7</v>
      </c>
      <c r="H64" s="9">
        <f>VLOOKUP(A64,'I этап итоги'!$A$7:$H$99,8,0)</f>
        <v>0</v>
      </c>
      <c r="I64" s="31">
        <f t="shared" si="7"/>
        <v>8</v>
      </c>
      <c r="J64" s="32">
        <f>VLOOKUP(A64,'II этап итоги'!$A$7:$H$99,5,0)</f>
        <v>4</v>
      </c>
      <c r="K64" s="32">
        <f>VLOOKUP(A64,'II этап итоги'!$A$7:$H$99,6,0)</f>
        <v>1</v>
      </c>
      <c r="L64" s="32">
        <f>VLOOKUP(A64,'II этап итоги'!$A$7:$H$99,7,0)</f>
        <v>3</v>
      </c>
      <c r="M64" s="32">
        <f>VLOOKUP(A64,'II этап итоги'!$A$7:$H$99,8,0)</f>
        <v>0</v>
      </c>
    </row>
    <row r="65" spans="1:13" ht="15" customHeight="1" x14ac:dyDescent="0.3">
      <c r="A65" s="7" t="s">
        <v>43</v>
      </c>
      <c r="B65" s="42" t="str">
        <f t="shared" si="4"/>
        <v>59-62</v>
      </c>
      <c r="C65" s="8">
        <f t="shared" si="5"/>
        <v>22</v>
      </c>
      <c r="D65" s="8">
        <f t="shared" si="6"/>
        <v>10</v>
      </c>
      <c r="E65" s="9">
        <f>VLOOKUP(A65,'I этап итоги'!$A$7:$H$99,5,0)</f>
        <v>6</v>
      </c>
      <c r="F65" s="43">
        <f>VLOOKUP(A65,'I этап итоги'!$A$7:$H$99,6,0)</f>
        <v>0</v>
      </c>
      <c r="G65" s="9">
        <f>VLOOKUP(A65,'I этап итоги'!$A$7:$H$99,7,0)</f>
        <v>4</v>
      </c>
      <c r="H65" s="9">
        <f>VLOOKUP(A65,'I этап итоги'!$A$7:$H$99,8,0)</f>
        <v>0</v>
      </c>
      <c r="I65" s="31">
        <f t="shared" si="7"/>
        <v>12</v>
      </c>
      <c r="J65" s="32">
        <f>VLOOKUP(A65,'II этап итоги'!$A$7:$H$99,5,0)</f>
        <v>4</v>
      </c>
      <c r="K65" s="32">
        <f>VLOOKUP(A65,'II этап итоги'!$A$7:$H$99,6,0)</f>
        <v>0</v>
      </c>
      <c r="L65" s="32">
        <f>VLOOKUP(A65,'II этап итоги'!$A$7:$H$99,7,0)</f>
        <v>8</v>
      </c>
      <c r="M65" s="32">
        <f>VLOOKUP(A65,'II этап итоги'!$A$7:$H$99,8,0)</f>
        <v>0</v>
      </c>
    </row>
    <row r="66" spans="1:13" ht="15" customHeight="1" x14ac:dyDescent="0.3">
      <c r="A66" s="7" t="s">
        <v>44</v>
      </c>
      <c r="B66" s="42" t="str">
        <f t="shared" si="4"/>
        <v>59-62</v>
      </c>
      <c r="C66" s="8">
        <f t="shared" si="5"/>
        <v>22</v>
      </c>
      <c r="D66" s="8">
        <f t="shared" si="6"/>
        <v>8</v>
      </c>
      <c r="E66" s="9">
        <f>VLOOKUP(A66,'I этап итоги'!$A$7:$H$99,5,0)</f>
        <v>8</v>
      </c>
      <c r="F66" s="43">
        <f>VLOOKUP(A66,'I этап итоги'!$A$7:$H$99,6,0)</f>
        <v>0</v>
      </c>
      <c r="G66" s="9">
        <f>VLOOKUP(A66,'I этап итоги'!$A$7:$H$99,7,0)</f>
        <v>0</v>
      </c>
      <c r="H66" s="9">
        <f>VLOOKUP(A66,'I этап итоги'!$A$7:$H$99,8,0)</f>
        <v>0</v>
      </c>
      <c r="I66" s="31">
        <f t="shared" si="7"/>
        <v>14</v>
      </c>
      <c r="J66" s="32">
        <f>VLOOKUP(A66,'II этап итоги'!$A$7:$H$99,5,0)</f>
        <v>13</v>
      </c>
      <c r="K66" s="32">
        <f>VLOOKUP(A66,'II этап итоги'!$A$7:$H$99,6,0)</f>
        <v>0</v>
      </c>
      <c r="L66" s="32">
        <f>VLOOKUP(A66,'II этап итоги'!$A$7:$H$99,7,0)</f>
        <v>0</v>
      </c>
      <c r="M66" s="32">
        <f>VLOOKUP(A66,'II этап итоги'!$A$7:$H$99,8,0)</f>
        <v>1</v>
      </c>
    </row>
    <row r="67" spans="1:13" ht="15" customHeight="1" x14ac:dyDescent="0.3">
      <c r="A67" s="7" t="s">
        <v>77</v>
      </c>
      <c r="B67" s="42" t="str">
        <f t="shared" si="4"/>
        <v>63-64</v>
      </c>
      <c r="C67" s="8">
        <f t="shared" si="5"/>
        <v>21</v>
      </c>
      <c r="D67" s="8">
        <f t="shared" si="6"/>
        <v>8</v>
      </c>
      <c r="E67" s="9">
        <f>VLOOKUP(A67,'I этап итоги'!$A$7:$H$99,5,0)</f>
        <v>6</v>
      </c>
      <c r="F67" s="43">
        <f>VLOOKUP(A67,'I этап итоги'!$A$7:$H$99,6,0)</f>
        <v>0</v>
      </c>
      <c r="G67" s="9">
        <f>VLOOKUP(A67,'I этап итоги'!$A$7:$H$99,7,0)</f>
        <v>2</v>
      </c>
      <c r="H67" s="9">
        <f>VLOOKUP(A67,'I этап итоги'!$A$7:$H$99,8,0)</f>
        <v>0</v>
      </c>
      <c r="I67" s="31">
        <f t="shared" si="7"/>
        <v>13</v>
      </c>
      <c r="J67" s="32">
        <f>VLOOKUP(A67,'II этап итоги'!$A$7:$H$99,5,0)</f>
        <v>2</v>
      </c>
      <c r="K67" s="32">
        <f>VLOOKUP(A67,'II этап итоги'!$A$7:$H$99,6,0)</f>
        <v>1</v>
      </c>
      <c r="L67" s="32">
        <f>VLOOKUP(A67,'II этап итоги'!$A$7:$H$99,7,0)</f>
        <v>10</v>
      </c>
      <c r="M67" s="32">
        <f>VLOOKUP(A67,'II этап итоги'!$A$7:$H$99,8,0)</f>
        <v>0</v>
      </c>
    </row>
    <row r="68" spans="1:13" ht="15" customHeight="1" x14ac:dyDescent="0.3">
      <c r="A68" s="7" t="s">
        <v>70</v>
      </c>
      <c r="B68" s="42" t="str">
        <f t="shared" si="4"/>
        <v>63-64</v>
      </c>
      <c r="C68" s="8">
        <f t="shared" si="5"/>
        <v>21</v>
      </c>
      <c r="D68" s="8">
        <f t="shared" si="6"/>
        <v>13.5</v>
      </c>
      <c r="E68" s="9">
        <f>VLOOKUP(A68,'I этап итоги'!$A$7:$H$99,5,0)</f>
        <v>9</v>
      </c>
      <c r="F68" s="43">
        <f>VLOOKUP(A68,'I этап итоги'!$A$7:$H$99,6,0)</f>
        <v>0</v>
      </c>
      <c r="G68" s="9">
        <f>VLOOKUP(A68,'I этап итоги'!$A$7:$H$99,7,0)</f>
        <v>4</v>
      </c>
      <c r="H68" s="9">
        <f>VLOOKUP(A68,'I этап итоги'!$A$7:$H$99,8,0)</f>
        <v>0.5</v>
      </c>
      <c r="I68" s="31">
        <f t="shared" si="7"/>
        <v>7.5</v>
      </c>
      <c r="J68" s="32">
        <f>VLOOKUP(A68,'II этап итоги'!$A$7:$H$99,5,0)</f>
        <v>1</v>
      </c>
      <c r="K68" s="32">
        <f>VLOOKUP(A68,'II этап итоги'!$A$7:$H$99,6,0)</f>
        <v>1</v>
      </c>
      <c r="L68" s="32">
        <f>VLOOKUP(A68,'II этап итоги'!$A$7:$H$99,7,0)</f>
        <v>4</v>
      </c>
      <c r="M68" s="32">
        <f>VLOOKUP(A68,'II этап итоги'!$A$7:$H$99,8,0)</f>
        <v>1.5</v>
      </c>
    </row>
    <row r="69" spans="1:13" ht="15" customHeight="1" x14ac:dyDescent="0.3">
      <c r="A69" s="7" t="s">
        <v>42</v>
      </c>
      <c r="B69" s="42" t="str">
        <f t="shared" ref="B69:B100" si="8">RANK(C69,$C$5:$C$89)&amp;IF(COUNTIF($C$5:$C$89,C69)&gt;1,"-"&amp;RANK(C69,$C$5:$C$89)+COUNTIF($C$5:$C$89,C69)-1,"")</f>
        <v>65</v>
      </c>
      <c r="C69" s="8">
        <f t="shared" ref="C69:C100" si="9">D69+I69</f>
        <v>20</v>
      </c>
      <c r="D69" s="8">
        <f t="shared" ref="D69:D100" si="10">SUM(E69:H69)</f>
        <v>5</v>
      </c>
      <c r="E69" s="9">
        <f>VLOOKUP(A69,'I этап итоги'!$A$7:$H$99,5,0)</f>
        <v>5</v>
      </c>
      <c r="F69" s="43">
        <f>VLOOKUP(A69,'I этап итоги'!$A$7:$H$99,6,0)</f>
        <v>0</v>
      </c>
      <c r="G69" s="9">
        <f>VLOOKUP(A69,'I этап итоги'!$A$7:$H$99,7,0)</f>
        <v>0</v>
      </c>
      <c r="H69" s="9">
        <f>VLOOKUP(A69,'I этап итоги'!$A$7:$H$99,8,0)</f>
        <v>0</v>
      </c>
      <c r="I69" s="31">
        <f t="shared" ref="I69:I100" si="11">SUM(J69:M69)</f>
        <v>15</v>
      </c>
      <c r="J69" s="32">
        <f>VLOOKUP(A69,'II этап итоги'!$A$7:$H$99,5,0)</f>
        <v>12</v>
      </c>
      <c r="K69" s="32">
        <f>VLOOKUP(A69,'II этап итоги'!$A$7:$H$99,6,0)</f>
        <v>0</v>
      </c>
      <c r="L69" s="32">
        <f>VLOOKUP(A69,'II этап итоги'!$A$7:$H$99,7,0)</f>
        <v>0</v>
      </c>
      <c r="M69" s="32">
        <f>VLOOKUP(A69,'II этап итоги'!$A$7:$H$99,8,0)</f>
        <v>3</v>
      </c>
    </row>
    <row r="70" spans="1:13" ht="15" customHeight="1" x14ac:dyDescent="0.3">
      <c r="A70" s="7" t="s">
        <v>7</v>
      </c>
      <c r="B70" s="42" t="str">
        <f t="shared" si="8"/>
        <v>66</v>
      </c>
      <c r="C70" s="8">
        <f t="shared" si="9"/>
        <v>19</v>
      </c>
      <c r="D70" s="8">
        <f t="shared" si="10"/>
        <v>11</v>
      </c>
      <c r="E70" s="9">
        <f>VLOOKUP(A70,'I этап итоги'!$A$7:$H$99,5,0)</f>
        <v>9</v>
      </c>
      <c r="F70" s="43">
        <f>VLOOKUP(A70,'I этап итоги'!$A$7:$H$99,6,0)</f>
        <v>2</v>
      </c>
      <c r="G70" s="9">
        <f>VLOOKUP(A70,'I этап итоги'!$A$7:$H$99,7,0)</f>
        <v>0</v>
      </c>
      <c r="H70" s="9">
        <f>VLOOKUP(A70,'I этап итоги'!$A$7:$H$99,8,0)</f>
        <v>0</v>
      </c>
      <c r="I70" s="31">
        <f t="shared" si="11"/>
        <v>8</v>
      </c>
      <c r="J70" s="32">
        <f>VLOOKUP(A70,'II этап итоги'!$A$7:$H$99,5,0)</f>
        <v>3</v>
      </c>
      <c r="K70" s="32">
        <f>VLOOKUP(A70,'II этап итоги'!$A$7:$H$99,6,0)</f>
        <v>0</v>
      </c>
      <c r="L70" s="32">
        <f>VLOOKUP(A70,'II этап итоги'!$A$7:$H$99,7,0)</f>
        <v>5</v>
      </c>
      <c r="M70" s="32">
        <f>VLOOKUP(A70,'II этап итоги'!$A$7:$H$99,8,0)</f>
        <v>0</v>
      </c>
    </row>
    <row r="71" spans="1:13" ht="15" customHeight="1" x14ac:dyDescent="0.3">
      <c r="A71" s="7" t="s">
        <v>49</v>
      </c>
      <c r="B71" s="42" t="str">
        <f t="shared" si="8"/>
        <v>67</v>
      </c>
      <c r="C71" s="8">
        <f t="shared" si="9"/>
        <v>18</v>
      </c>
      <c r="D71" s="8">
        <f t="shared" si="10"/>
        <v>11</v>
      </c>
      <c r="E71" s="9">
        <f>VLOOKUP(A71,'I этап итоги'!$A$7:$H$99,5,0)</f>
        <v>8</v>
      </c>
      <c r="F71" s="43">
        <f>VLOOKUP(A71,'I этап итоги'!$A$7:$H$99,6,0)</f>
        <v>0</v>
      </c>
      <c r="G71" s="9">
        <f>VLOOKUP(A71,'I этап итоги'!$A$7:$H$99,7,0)</f>
        <v>3</v>
      </c>
      <c r="H71" s="9">
        <f>VLOOKUP(A71,'I этап итоги'!$A$7:$H$99,8,0)</f>
        <v>0</v>
      </c>
      <c r="I71" s="31">
        <f t="shared" si="11"/>
        <v>7</v>
      </c>
      <c r="J71" s="32">
        <f>VLOOKUP(A71,'II этап итоги'!$A$7:$H$99,5,0)</f>
        <v>4</v>
      </c>
      <c r="K71" s="32">
        <f>VLOOKUP(A71,'II этап итоги'!$A$7:$H$99,6,0)</f>
        <v>0</v>
      </c>
      <c r="L71" s="32">
        <f>VLOOKUP(A71,'II этап итоги'!$A$7:$H$99,7,0)</f>
        <v>1</v>
      </c>
      <c r="M71" s="32">
        <f>VLOOKUP(A71,'II этап итоги'!$A$7:$H$99,8,0)</f>
        <v>2</v>
      </c>
    </row>
    <row r="72" spans="1:13" ht="15" customHeight="1" x14ac:dyDescent="0.3">
      <c r="A72" s="7" t="s">
        <v>38</v>
      </c>
      <c r="B72" s="42" t="str">
        <f t="shared" si="8"/>
        <v>68-70</v>
      </c>
      <c r="C72" s="8">
        <f t="shared" si="9"/>
        <v>17.5</v>
      </c>
      <c r="D72" s="8">
        <f t="shared" si="10"/>
        <v>10.5</v>
      </c>
      <c r="E72" s="9">
        <f>VLOOKUP(A72,'I этап итоги'!$A$7:$H$99,5,0)</f>
        <v>8</v>
      </c>
      <c r="F72" s="43">
        <f>VLOOKUP(A72,'I этап итоги'!$A$7:$H$99,6,0)</f>
        <v>1</v>
      </c>
      <c r="G72" s="9">
        <f>VLOOKUP(A72,'I этап итоги'!$A$7:$H$99,7,0)</f>
        <v>1.5</v>
      </c>
      <c r="H72" s="9">
        <f>VLOOKUP(A72,'I этап итоги'!$A$7:$H$99,8,0)</f>
        <v>0</v>
      </c>
      <c r="I72" s="31">
        <f t="shared" si="11"/>
        <v>7</v>
      </c>
      <c r="J72" s="32">
        <f>VLOOKUP(A72,'II этап итоги'!$A$7:$H$99,5,0)</f>
        <v>2</v>
      </c>
      <c r="K72" s="32">
        <f>VLOOKUP(A72,'II этап итоги'!$A$7:$H$99,6,0)</f>
        <v>3</v>
      </c>
      <c r="L72" s="32">
        <f>VLOOKUP(A72,'II этап итоги'!$A$7:$H$99,7,0)</f>
        <v>1</v>
      </c>
      <c r="M72" s="32">
        <f>VLOOKUP(A72,'II этап итоги'!$A$7:$H$99,8,0)</f>
        <v>1</v>
      </c>
    </row>
    <row r="73" spans="1:13" ht="15" customHeight="1" x14ac:dyDescent="0.3">
      <c r="A73" s="7" t="s">
        <v>82</v>
      </c>
      <c r="B73" s="42" t="str">
        <f t="shared" si="8"/>
        <v>68-70</v>
      </c>
      <c r="C73" s="8">
        <f t="shared" si="9"/>
        <v>17.5</v>
      </c>
      <c r="D73" s="8">
        <f t="shared" si="10"/>
        <v>10</v>
      </c>
      <c r="E73" s="9">
        <f>VLOOKUP(A73,'I этап итоги'!$A$7:$H$99,5,0)</f>
        <v>10</v>
      </c>
      <c r="F73" s="43">
        <f>VLOOKUP(A73,'I этап итоги'!$A$7:$H$99,6,0)</f>
        <v>0</v>
      </c>
      <c r="G73" s="9">
        <f>VLOOKUP(A73,'I этап итоги'!$A$7:$H$99,7,0)</f>
        <v>0</v>
      </c>
      <c r="H73" s="9">
        <f>VLOOKUP(A73,'I этап итоги'!$A$7:$H$99,8,0)</f>
        <v>0</v>
      </c>
      <c r="I73" s="31">
        <f t="shared" si="11"/>
        <v>7.5</v>
      </c>
      <c r="J73" s="32">
        <f>VLOOKUP(A73,'II этап итоги'!$A$7:$H$99,5,0)</f>
        <v>6</v>
      </c>
      <c r="K73" s="32">
        <f>VLOOKUP(A73,'II этап итоги'!$A$7:$H$99,6,0)</f>
        <v>1</v>
      </c>
      <c r="L73" s="32">
        <f>VLOOKUP(A73,'II этап итоги'!$A$7:$H$99,7,0)</f>
        <v>0</v>
      </c>
      <c r="M73" s="32">
        <f>VLOOKUP(A73,'II этап итоги'!$A$7:$H$99,8,0)</f>
        <v>0.5</v>
      </c>
    </row>
    <row r="74" spans="1:13" ht="15" customHeight="1" x14ac:dyDescent="0.3">
      <c r="A74" s="7" t="s">
        <v>89</v>
      </c>
      <c r="B74" s="42" t="str">
        <f t="shared" si="8"/>
        <v>68-70</v>
      </c>
      <c r="C74" s="8">
        <f t="shared" si="9"/>
        <v>17.5</v>
      </c>
      <c r="D74" s="8">
        <f t="shared" si="10"/>
        <v>11</v>
      </c>
      <c r="E74" s="9">
        <f>VLOOKUP(A74,'I этап итоги'!$A$7:$H$99,5,0)</f>
        <v>6</v>
      </c>
      <c r="F74" s="43">
        <f>VLOOKUP(A74,'I этап итоги'!$A$7:$H$99,6,0)</f>
        <v>0</v>
      </c>
      <c r="G74" s="9">
        <f>VLOOKUP(A74,'I этап итоги'!$A$7:$H$99,7,0)</f>
        <v>5</v>
      </c>
      <c r="H74" s="9">
        <f>VLOOKUP(A74,'I этап итоги'!$A$7:$H$99,8,0)</f>
        <v>0</v>
      </c>
      <c r="I74" s="31">
        <f t="shared" si="11"/>
        <v>6.5</v>
      </c>
      <c r="J74" s="32">
        <f>VLOOKUP(A74,'II этап итоги'!$A$7:$H$99,5,0)</f>
        <v>0.5</v>
      </c>
      <c r="K74" s="32">
        <f>VLOOKUP(A74,'II этап итоги'!$A$7:$H$99,6,0)</f>
        <v>4</v>
      </c>
      <c r="L74" s="32">
        <f>VLOOKUP(A74,'II этап итоги'!$A$7:$H$99,7,0)</f>
        <v>0</v>
      </c>
      <c r="M74" s="32">
        <f>VLOOKUP(A74,'II этап итоги'!$A$7:$H$99,8,0)</f>
        <v>2</v>
      </c>
    </row>
    <row r="75" spans="1:13" ht="15" customHeight="1" x14ac:dyDescent="0.3">
      <c r="A75" s="10" t="s">
        <v>58</v>
      </c>
      <c r="B75" s="42" t="str">
        <f t="shared" si="8"/>
        <v>71</v>
      </c>
      <c r="C75" s="8">
        <f t="shared" si="9"/>
        <v>17</v>
      </c>
      <c r="D75" s="8">
        <f t="shared" si="10"/>
        <v>8</v>
      </c>
      <c r="E75" s="9">
        <f>VLOOKUP(A75,'I этап итоги'!$A$7:$H$99,5,0)</f>
        <v>4</v>
      </c>
      <c r="F75" s="43">
        <f>VLOOKUP(A75,'I этап итоги'!$A$7:$H$99,6,0)</f>
        <v>2</v>
      </c>
      <c r="G75" s="9">
        <f>VLOOKUP(A75,'I этап итоги'!$A$7:$H$99,7,0)</f>
        <v>2</v>
      </c>
      <c r="H75" s="9">
        <f>VLOOKUP(A75,'I этап итоги'!$A$7:$H$99,8,0)</f>
        <v>0</v>
      </c>
      <c r="I75" s="31">
        <f t="shared" si="11"/>
        <v>9</v>
      </c>
      <c r="J75" s="32">
        <f>VLOOKUP(A75,'II этап итоги'!$A$7:$H$99,5,0)</f>
        <v>3</v>
      </c>
      <c r="K75" s="32">
        <f>VLOOKUP(A75,'II этап итоги'!$A$7:$H$99,6,0)</f>
        <v>6</v>
      </c>
      <c r="L75" s="32">
        <f>VLOOKUP(A75,'II этап итоги'!$A$7:$H$99,7,0)</f>
        <v>0</v>
      </c>
      <c r="M75" s="32">
        <f>VLOOKUP(A75,'II этап итоги'!$A$7:$H$99,8,0)</f>
        <v>0</v>
      </c>
    </row>
    <row r="76" spans="1:13" ht="15" customHeight="1" x14ac:dyDescent="0.3">
      <c r="A76" s="10" t="s">
        <v>29</v>
      </c>
      <c r="B76" s="42" t="str">
        <f t="shared" si="8"/>
        <v>72</v>
      </c>
      <c r="C76" s="8">
        <f t="shared" si="9"/>
        <v>16</v>
      </c>
      <c r="D76" s="8">
        <f t="shared" si="10"/>
        <v>13</v>
      </c>
      <c r="E76" s="9">
        <f>VLOOKUP(A76,'I этап итоги'!$A$7:$H$99,5,0)</f>
        <v>11</v>
      </c>
      <c r="F76" s="43">
        <f>VLOOKUP(A76,'I этап итоги'!$A$7:$H$99,6,0)</f>
        <v>0</v>
      </c>
      <c r="G76" s="9">
        <f>VLOOKUP(A76,'I этап итоги'!$A$7:$H$99,7,0)</f>
        <v>2</v>
      </c>
      <c r="H76" s="9">
        <f>VLOOKUP(A76,'I этап итоги'!$A$7:$H$99,8,0)</f>
        <v>0</v>
      </c>
      <c r="I76" s="31">
        <f t="shared" si="11"/>
        <v>3</v>
      </c>
      <c r="J76" s="32">
        <f>VLOOKUP(A76,'II этап итоги'!$A$7:$H$99,5,0)</f>
        <v>3</v>
      </c>
      <c r="K76" s="32">
        <f>VLOOKUP(A76,'II этап итоги'!$A$7:$H$99,6,0)</f>
        <v>0</v>
      </c>
      <c r="L76" s="32">
        <f>VLOOKUP(A76,'II этап итоги'!$A$7:$H$99,7,0)</f>
        <v>0</v>
      </c>
      <c r="M76" s="32">
        <f>VLOOKUP(A76,'II этап итоги'!$A$7:$H$99,8,0)</f>
        <v>0</v>
      </c>
    </row>
    <row r="77" spans="1:13" ht="15" customHeight="1" x14ac:dyDescent="0.3">
      <c r="A77" s="7" t="s">
        <v>90</v>
      </c>
      <c r="B77" s="42" t="str">
        <f t="shared" si="8"/>
        <v>73</v>
      </c>
      <c r="C77" s="8">
        <f t="shared" si="9"/>
        <v>15.5</v>
      </c>
      <c r="D77" s="8">
        <f t="shared" si="10"/>
        <v>13</v>
      </c>
      <c r="E77" s="9">
        <f>VLOOKUP(A77,'I этап итоги'!$A$7:$H$99,5,0)</f>
        <v>13</v>
      </c>
      <c r="F77" s="43">
        <f>VLOOKUP(A77,'I этап итоги'!$A$7:$H$99,6,0)</f>
        <v>0</v>
      </c>
      <c r="G77" s="9">
        <f>VLOOKUP(A77,'I этап итоги'!$A$7:$H$99,7,0)</f>
        <v>0</v>
      </c>
      <c r="H77" s="9">
        <f>VLOOKUP(A77,'I этап итоги'!$A$7:$H$99,8,0)</f>
        <v>0</v>
      </c>
      <c r="I77" s="31">
        <f t="shared" si="11"/>
        <v>2.5</v>
      </c>
      <c r="J77" s="32">
        <f>VLOOKUP(A77,'II этап итоги'!$A$7:$H$99,5,0)</f>
        <v>2.5</v>
      </c>
      <c r="K77" s="32">
        <f>VLOOKUP(A77,'II этап итоги'!$A$7:$H$99,6,0)</f>
        <v>0</v>
      </c>
      <c r="L77" s="32">
        <f>VLOOKUP(A77,'II этап итоги'!$A$7:$H$99,7,0)</f>
        <v>0</v>
      </c>
      <c r="M77" s="32">
        <f>VLOOKUP(A77,'II этап итоги'!$A$7:$H$99,8,0)</f>
        <v>0</v>
      </c>
    </row>
    <row r="78" spans="1:13" ht="15" customHeight="1" x14ac:dyDescent="0.3">
      <c r="A78" s="7" t="s">
        <v>18</v>
      </c>
      <c r="B78" s="42" t="str">
        <f t="shared" si="8"/>
        <v>74-75</v>
      </c>
      <c r="C78" s="8">
        <f t="shared" si="9"/>
        <v>15</v>
      </c>
      <c r="D78" s="8">
        <f t="shared" si="10"/>
        <v>10</v>
      </c>
      <c r="E78" s="9">
        <f>VLOOKUP(A78,'I этап итоги'!$A$7:$H$99,5,0)</f>
        <v>6</v>
      </c>
      <c r="F78" s="43">
        <f>VLOOKUP(A78,'I этап итоги'!$A$7:$H$99,6,0)</f>
        <v>0</v>
      </c>
      <c r="G78" s="9">
        <f>VLOOKUP(A78,'I этап итоги'!$A$7:$H$99,7,0)</f>
        <v>4</v>
      </c>
      <c r="H78" s="9">
        <f>VLOOKUP(A78,'I этап итоги'!$A$7:$H$99,8,0)</f>
        <v>0</v>
      </c>
      <c r="I78" s="31">
        <f t="shared" si="11"/>
        <v>5</v>
      </c>
      <c r="J78" s="32">
        <f>VLOOKUP(A78,'II этап итоги'!$A$7:$H$99,5,0)</f>
        <v>2</v>
      </c>
      <c r="K78" s="32">
        <f>VLOOKUP(A78,'II этап итоги'!$A$7:$H$99,6,0)</f>
        <v>2</v>
      </c>
      <c r="L78" s="32">
        <f>VLOOKUP(A78,'II этап итоги'!$A$7:$H$99,7,0)</f>
        <v>0</v>
      </c>
      <c r="M78" s="32">
        <f>VLOOKUP(A78,'II этап итоги'!$A$7:$H$99,8,0)</f>
        <v>1</v>
      </c>
    </row>
    <row r="79" spans="1:13" ht="15" customHeight="1" x14ac:dyDescent="0.3">
      <c r="A79" s="7" t="s">
        <v>92</v>
      </c>
      <c r="B79" s="42" t="str">
        <f t="shared" si="8"/>
        <v>74-75</v>
      </c>
      <c r="C79" s="8">
        <f t="shared" si="9"/>
        <v>15</v>
      </c>
      <c r="D79" s="8">
        <f t="shared" si="10"/>
        <v>11</v>
      </c>
      <c r="E79" s="9">
        <f>VLOOKUP(A79,'I этап итоги'!$A$7:$H$99,5,0)</f>
        <v>9</v>
      </c>
      <c r="F79" s="43">
        <f>VLOOKUP(A79,'I этап итоги'!$A$7:$H$99,6,0)</f>
        <v>0</v>
      </c>
      <c r="G79" s="9">
        <f>VLOOKUP(A79,'I этап итоги'!$A$7:$H$99,7,0)</f>
        <v>2</v>
      </c>
      <c r="H79" s="9">
        <f>VLOOKUP(A79,'I этап итоги'!$A$7:$H$99,8,0)</f>
        <v>0</v>
      </c>
      <c r="I79" s="31">
        <f t="shared" si="11"/>
        <v>4</v>
      </c>
      <c r="J79" s="32">
        <f>VLOOKUP(A79,'II этап итоги'!$A$7:$H$99,5,0)</f>
        <v>4</v>
      </c>
      <c r="K79" s="32">
        <f>VLOOKUP(A79,'II этап итоги'!$A$7:$H$99,6,0)</f>
        <v>0</v>
      </c>
      <c r="L79" s="32">
        <f>VLOOKUP(A79,'II этап итоги'!$A$7:$H$99,7,0)</f>
        <v>0</v>
      </c>
      <c r="M79" s="32">
        <f>VLOOKUP(A79,'II этап итоги'!$A$7:$H$99,8,0)</f>
        <v>0</v>
      </c>
    </row>
    <row r="80" spans="1:13" ht="15" customHeight="1" x14ac:dyDescent="0.3">
      <c r="A80" s="7" t="s">
        <v>12</v>
      </c>
      <c r="B80" s="42" t="str">
        <f t="shared" si="8"/>
        <v>76</v>
      </c>
      <c r="C80" s="8">
        <f t="shared" si="9"/>
        <v>14</v>
      </c>
      <c r="D80" s="8">
        <f t="shared" si="10"/>
        <v>9</v>
      </c>
      <c r="E80" s="9">
        <f>VLOOKUP(A80,'I этап итоги'!$A$7:$H$99,5,0)</f>
        <v>6</v>
      </c>
      <c r="F80" s="43">
        <f>VLOOKUP(A80,'I этап итоги'!$A$7:$H$99,6,0)</f>
        <v>0</v>
      </c>
      <c r="G80" s="9">
        <f>VLOOKUP(A80,'I этап итоги'!$A$7:$H$99,7,0)</f>
        <v>2</v>
      </c>
      <c r="H80" s="9">
        <f>VLOOKUP(A80,'I этап итоги'!$A$7:$H$99,8,0)</f>
        <v>1</v>
      </c>
      <c r="I80" s="31">
        <f t="shared" si="11"/>
        <v>5</v>
      </c>
      <c r="J80" s="32">
        <f>VLOOKUP(A80,'II этап итоги'!$A$7:$H$99,5,0)</f>
        <v>1</v>
      </c>
      <c r="K80" s="32">
        <f>VLOOKUP(A80,'II этап итоги'!$A$7:$H$99,6,0)</f>
        <v>0</v>
      </c>
      <c r="L80" s="32">
        <f>VLOOKUP(A80,'II этап итоги'!$A$7:$H$99,7,0)</f>
        <v>3</v>
      </c>
      <c r="M80" s="32">
        <f>VLOOKUP(A80,'II этап итоги'!$A$7:$H$99,8,0)</f>
        <v>1</v>
      </c>
    </row>
    <row r="81" spans="1:13" ht="15" customHeight="1" x14ac:dyDescent="0.3">
      <c r="A81" s="7" t="s">
        <v>71</v>
      </c>
      <c r="B81" s="42" t="str">
        <f t="shared" si="8"/>
        <v>77-78</v>
      </c>
      <c r="C81" s="8">
        <f t="shared" si="9"/>
        <v>13.5</v>
      </c>
      <c r="D81" s="8">
        <f t="shared" si="10"/>
        <v>10</v>
      </c>
      <c r="E81" s="9">
        <f>VLOOKUP(A81,'I этап итоги'!$A$7:$H$99,5,0)</f>
        <v>9</v>
      </c>
      <c r="F81" s="43">
        <f>VLOOKUP(A81,'I этап итоги'!$A$7:$H$99,6,0)</f>
        <v>1</v>
      </c>
      <c r="G81" s="9">
        <f>VLOOKUP(A81,'I этап итоги'!$A$7:$H$99,7,0)</f>
        <v>0</v>
      </c>
      <c r="H81" s="9">
        <f>VLOOKUP(A81,'I этап итоги'!$A$7:$H$99,8,0)</f>
        <v>0</v>
      </c>
      <c r="I81" s="31">
        <f t="shared" si="11"/>
        <v>3.5</v>
      </c>
      <c r="J81" s="32">
        <f>VLOOKUP(A81,'II этап итоги'!$A$7:$H$99,5,0)</f>
        <v>1</v>
      </c>
      <c r="K81" s="32">
        <f>VLOOKUP(A81,'II этап итоги'!$A$7:$H$99,6,0)</f>
        <v>1</v>
      </c>
      <c r="L81" s="32">
        <f>VLOOKUP(A81,'II этап итоги'!$A$7:$H$99,7,0)</f>
        <v>0</v>
      </c>
      <c r="M81" s="32">
        <f>VLOOKUP(A81,'II этап итоги'!$A$7:$H$99,8,0)</f>
        <v>1.5</v>
      </c>
    </row>
    <row r="82" spans="1:13" ht="15" customHeight="1" x14ac:dyDescent="0.3">
      <c r="A82" s="7" t="s">
        <v>72</v>
      </c>
      <c r="B82" s="42" t="str">
        <f t="shared" si="8"/>
        <v>77-78</v>
      </c>
      <c r="C82" s="8">
        <f t="shared" si="9"/>
        <v>13.5</v>
      </c>
      <c r="D82" s="8">
        <f t="shared" si="10"/>
        <v>9</v>
      </c>
      <c r="E82" s="9">
        <f>VLOOKUP(A82,'I этап итоги'!$A$7:$H$99,5,0)</f>
        <v>7</v>
      </c>
      <c r="F82" s="43">
        <f>VLOOKUP(A82,'I этап итоги'!$A$7:$H$99,6,0)</f>
        <v>0</v>
      </c>
      <c r="G82" s="9">
        <f>VLOOKUP(A82,'I этап итоги'!$A$7:$H$99,7,0)</f>
        <v>2</v>
      </c>
      <c r="H82" s="9">
        <f>VLOOKUP(A82,'I этап итоги'!$A$7:$H$99,8,0)</f>
        <v>0</v>
      </c>
      <c r="I82" s="31">
        <f t="shared" si="11"/>
        <v>4.5</v>
      </c>
      <c r="J82" s="32">
        <f>VLOOKUP(A82,'II этап итоги'!$A$7:$H$99,5,0)</f>
        <v>2</v>
      </c>
      <c r="K82" s="32">
        <f>VLOOKUP(A82,'II этап итоги'!$A$7:$H$99,6,0)</f>
        <v>1</v>
      </c>
      <c r="L82" s="32">
        <f>VLOOKUP(A82,'II этап итоги'!$A$7:$H$99,7,0)</f>
        <v>0</v>
      </c>
      <c r="M82" s="32">
        <f>VLOOKUP(A82,'II этап итоги'!$A$7:$H$99,8,0)</f>
        <v>1.5</v>
      </c>
    </row>
    <row r="83" spans="1:13" ht="15" customHeight="1" x14ac:dyDescent="0.3">
      <c r="A83" s="7" t="s">
        <v>86</v>
      </c>
      <c r="B83" s="42" t="str">
        <f t="shared" si="8"/>
        <v>79</v>
      </c>
      <c r="C83" s="8">
        <f t="shared" si="9"/>
        <v>12.5</v>
      </c>
      <c r="D83" s="8">
        <f t="shared" si="10"/>
        <v>7</v>
      </c>
      <c r="E83" s="9">
        <f>VLOOKUP(A83,'I этап итоги'!$A$7:$H$99,5,0)</f>
        <v>6</v>
      </c>
      <c r="F83" s="43">
        <f>VLOOKUP(A83,'I этап итоги'!$A$7:$H$99,6,0)</f>
        <v>1</v>
      </c>
      <c r="G83" s="9">
        <f>VLOOKUP(A83,'I этап итоги'!$A$7:$H$99,7,0)</f>
        <v>0</v>
      </c>
      <c r="H83" s="9">
        <f>VLOOKUP(A83,'I этап итоги'!$A$7:$H$99,8,0)</f>
        <v>0</v>
      </c>
      <c r="I83" s="31">
        <f t="shared" si="11"/>
        <v>5.5</v>
      </c>
      <c r="J83" s="32">
        <f>VLOOKUP(A83,'II этап итоги'!$A$7:$H$99,5,0)</f>
        <v>2.5</v>
      </c>
      <c r="K83" s="32">
        <f>VLOOKUP(A83,'II этап итоги'!$A$7:$H$99,6,0)</f>
        <v>3</v>
      </c>
      <c r="L83" s="32">
        <f>VLOOKUP(A83,'II этап итоги'!$A$7:$H$99,7,0)</f>
        <v>0</v>
      </c>
      <c r="M83" s="32">
        <f>VLOOKUP(A83,'II этап итоги'!$A$7:$H$99,8,0)</f>
        <v>0</v>
      </c>
    </row>
    <row r="84" spans="1:13" s="44" customFormat="1" ht="15" customHeight="1" x14ac:dyDescent="0.3">
      <c r="A84" s="7" t="s">
        <v>117</v>
      </c>
      <c r="B84" s="42" t="str">
        <f t="shared" si="8"/>
        <v>80</v>
      </c>
      <c r="C84" s="8">
        <f t="shared" si="9"/>
        <v>11</v>
      </c>
      <c r="D84" s="8">
        <f t="shared" si="10"/>
        <v>8.5</v>
      </c>
      <c r="E84" s="9">
        <f>VLOOKUP(A84,'I этап итоги'!$A$7:$H$99,5,0)</f>
        <v>3.5</v>
      </c>
      <c r="F84" s="43">
        <f>VLOOKUP(A84,'I этап итоги'!$A$7:$H$99,6,0)</f>
        <v>0</v>
      </c>
      <c r="G84" s="9">
        <f>VLOOKUP(A84,'I этап итоги'!$A$7:$H$99,7,0)</f>
        <v>3</v>
      </c>
      <c r="H84" s="9">
        <f>VLOOKUP(A84,'I этап итоги'!$A$7:$H$99,8,0)</f>
        <v>2</v>
      </c>
      <c r="I84" s="31">
        <f t="shared" si="11"/>
        <v>2.5</v>
      </c>
      <c r="J84" s="32">
        <f>VLOOKUP(A84,'II этап итоги'!$A$7:$H$99,5,0)</f>
        <v>0.5</v>
      </c>
      <c r="K84" s="32">
        <f>VLOOKUP(A84,'II этап итоги'!$A$7:$H$99,6,0)</f>
        <v>0</v>
      </c>
      <c r="L84" s="32">
        <f>VLOOKUP(A84,'II этап итоги'!$A$7:$H$99,7,0)</f>
        <v>0</v>
      </c>
      <c r="M84" s="32">
        <f>VLOOKUP(A84,'II этап итоги'!$A$7:$H$99,8,0)</f>
        <v>2</v>
      </c>
    </row>
    <row r="85" spans="1:13" ht="15" customHeight="1" x14ac:dyDescent="0.3">
      <c r="A85" s="7" t="s">
        <v>41</v>
      </c>
      <c r="B85" s="42" t="str">
        <f t="shared" si="8"/>
        <v>81-82</v>
      </c>
      <c r="C85" s="8">
        <f t="shared" si="9"/>
        <v>10</v>
      </c>
      <c r="D85" s="8">
        <f t="shared" si="10"/>
        <v>7.5</v>
      </c>
      <c r="E85" s="9">
        <f>VLOOKUP(A85,'I этап итоги'!$A$7:$H$99,5,0)</f>
        <v>7</v>
      </c>
      <c r="F85" s="43">
        <f>VLOOKUP(A85,'I этап итоги'!$A$7:$H$99,6,0)</f>
        <v>0</v>
      </c>
      <c r="G85" s="9">
        <f>VLOOKUP(A85,'I этап итоги'!$A$7:$H$99,7,0)</f>
        <v>0</v>
      </c>
      <c r="H85" s="9">
        <f>VLOOKUP(A85,'I этап итоги'!$A$7:$H$99,8,0)</f>
        <v>0.5</v>
      </c>
      <c r="I85" s="31">
        <f t="shared" si="11"/>
        <v>2.5</v>
      </c>
      <c r="J85" s="32">
        <f>VLOOKUP(A85,'II этап итоги'!$A$7:$H$99,5,0)</f>
        <v>1</v>
      </c>
      <c r="K85" s="32">
        <f>VLOOKUP(A85,'II этап итоги'!$A$7:$H$99,6,0)</f>
        <v>0</v>
      </c>
      <c r="L85" s="32">
        <f>VLOOKUP(A85,'II этап итоги'!$A$7:$H$99,7,0)</f>
        <v>0</v>
      </c>
      <c r="M85" s="32">
        <f>VLOOKUP(A85,'II этап итоги'!$A$7:$H$99,8,0)</f>
        <v>1.5</v>
      </c>
    </row>
    <row r="86" spans="1:13" ht="15" customHeight="1" x14ac:dyDescent="0.3">
      <c r="A86" s="7" t="s">
        <v>40</v>
      </c>
      <c r="B86" s="42" t="str">
        <f t="shared" si="8"/>
        <v>81-82</v>
      </c>
      <c r="C86" s="8">
        <f t="shared" si="9"/>
        <v>10</v>
      </c>
      <c r="D86" s="8">
        <f t="shared" si="10"/>
        <v>7</v>
      </c>
      <c r="E86" s="9">
        <f>VLOOKUP(A86,'I этап итоги'!$A$7:$H$99,5,0)</f>
        <v>4</v>
      </c>
      <c r="F86" s="43">
        <f>VLOOKUP(A86,'I этап итоги'!$A$7:$H$99,6,0)</f>
        <v>0</v>
      </c>
      <c r="G86" s="9">
        <f>VLOOKUP(A86,'I этап итоги'!$A$7:$H$99,7,0)</f>
        <v>3</v>
      </c>
      <c r="H86" s="9">
        <f>VLOOKUP(A86,'I этап итоги'!$A$7:$H$99,8,0)</f>
        <v>0</v>
      </c>
      <c r="I86" s="31">
        <f t="shared" si="11"/>
        <v>3</v>
      </c>
      <c r="J86" s="32">
        <f>VLOOKUP(A86,'II этап итоги'!$A$7:$H$99,5,0)</f>
        <v>3</v>
      </c>
      <c r="K86" s="32">
        <f>VLOOKUP(A86,'II этап итоги'!$A$7:$H$99,6,0)</f>
        <v>0</v>
      </c>
      <c r="L86" s="32">
        <f>VLOOKUP(A86,'II этап итоги'!$A$7:$H$99,7,0)</f>
        <v>0</v>
      </c>
      <c r="M86" s="32">
        <f>VLOOKUP(A86,'II этап итоги'!$A$7:$H$99,8,0)</f>
        <v>0</v>
      </c>
    </row>
    <row r="87" spans="1:13" ht="15" customHeight="1" x14ac:dyDescent="0.3">
      <c r="A87" s="7" t="s">
        <v>50</v>
      </c>
      <c r="B87" s="42" t="str">
        <f t="shared" si="8"/>
        <v>83</v>
      </c>
      <c r="C87" s="8">
        <f t="shared" si="9"/>
        <v>8</v>
      </c>
      <c r="D87" s="8">
        <f t="shared" si="10"/>
        <v>7</v>
      </c>
      <c r="E87" s="9">
        <f>VLOOKUP(A87,'I этап итоги'!$A$7:$H$99,5,0)</f>
        <v>7</v>
      </c>
      <c r="F87" s="43">
        <f>VLOOKUP(A87,'I этап итоги'!$A$7:$H$99,6,0)</f>
        <v>0</v>
      </c>
      <c r="G87" s="9">
        <f>VLOOKUP(A87,'I этап итоги'!$A$7:$H$99,7,0)</f>
        <v>0</v>
      </c>
      <c r="H87" s="9">
        <f>VLOOKUP(A87,'I этап итоги'!$A$7:$H$99,8,0)</f>
        <v>0</v>
      </c>
      <c r="I87" s="31">
        <f t="shared" si="11"/>
        <v>1</v>
      </c>
      <c r="J87" s="32">
        <f>VLOOKUP(A87,'II этап итоги'!$A$7:$H$99,5,0)</f>
        <v>0.5</v>
      </c>
      <c r="K87" s="32">
        <f>VLOOKUP(A87,'II этап итоги'!$A$7:$H$99,6,0)</f>
        <v>0</v>
      </c>
      <c r="L87" s="32">
        <f>VLOOKUP(A87,'II этап итоги'!$A$7:$H$99,7,0)</f>
        <v>0</v>
      </c>
      <c r="M87" s="32">
        <f>VLOOKUP(A87,'II этап итоги'!$A$7:$H$99,8,0)</f>
        <v>0.5</v>
      </c>
    </row>
    <row r="88" spans="1:13" ht="15" customHeight="1" x14ac:dyDescent="0.3">
      <c r="A88" s="7" t="s">
        <v>74</v>
      </c>
      <c r="B88" s="42" t="str">
        <f t="shared" si="8"/>
        <v>84</v>
      </c>
      <c r="C88" s="8">
        <f t="shared" si="9"/>
        <v>4</v>
      </c>
      <c r="D88" s="8">
        <f t="shared" si="10"/>
        <v>3</v>
      </c>
      <c r="E88" s="9">
        <f>VLOOKUP(A88,'I этап итоги'!$A$7:$H$99,5,0)</f>
        <v>3</v>
      </c>
      <c r="F88" s="43">
        <f>VLOOKUP(A88,'I этап итоги'!$A$7:$H$99,6,0)</f>
        <v>0</v>
      </c>
      <c r="G88" s="9">
        <f>VLOOKUP(A88,'I этап итоги'!$A$7:$H$99,7,0)</f>
        <v>0</v>
      </c>
      <c r="H88" s="9">
        <f>VLOOKUP(A88,'I этап итоги'!$A$7:$H$99,8,0)</f>
        <v>0</v>
      </c>
      <c r="I88" s="31">
        <f t="shared" si="11"/>
        <v>1</v>
      </c>
      <c r="J88" s="32">
        <f>VLOOKUP(A88,'II этап итоги'!$A$7:$H$99,5,0)</f>
        <v>1</v>
      </c>
      <c r="K88" s="32">
        <f>VLOOKUP(A88,'II этап итоги'!$A$7:$H$99,6,0)</f>
        <v>0</v>
      </c>
      <c r="L88" s="32">
        <f>VLOOKUP(A88,'II этап итоги'!$A$7:$H$99,7,0)</f>
        <v>0</v>
      </c>
      <c r="M88" s="32">
        <f>VLOOKUP(A88,'II этап итоги'!$A$7:$H$99,8,0)</f>
        <v>0</v>
      </c>
    </row>
    <row r="89" spans="1:13" ht="15" customHeight="1" x14ac:dyDescent="0.3">
      <c r="A89" s="7" t="s">
        <v>118</v>
      </c>
      <c r="B89" s="42" t="str">
        <f t="shared" si="8"/>
        <v>85</v>
      </c>
      <c r="C89" s="8">
        <f t="shared" si="9"/>
        <v>3.5</v>
      </c>
      <c r="D89" s="8">
        <f t="shared" si="10"/>
        <v>3</v>
      </c>
      <c r="E89" s="9">
        <f>VLOOKUP(A89,'I этап итоги'!$A$7:$H$99,5,0)</f>
        <v>3</v>
      </c>
      <c r="F89" s="43">
        <f>VLOOKUP(A89,'I этап итоги'!$A$7:$H$99,6,0)</f>
        <v>0</v>
      </c>
      <c r="G89" s="9">
        <f>VLOOKUP(A89,'I этап итоги'!$A$7:$H$99,7,0)</f>
        <v>0</v>
      </c>
      <c r="H89" s="9">
        <f>VLOOKUP(A89,'I этап итоги'!$A$7:$H$99,8,0)</f>
        <v>0</v>
      </c>
      <c r="I89" s="31">
        <f t="shared" si="11"/>
        <v>0.5</v>
      </c>
      <c r="J89" s="32">
        <f>VLOOKUP(A89,'II этап итоги'!$A$7:$H$99,5,0)</f>
        <v>0.5</v>
      </c>
      <c r="K89" s="32">
        <f>VLOOKUP(A89,'II этап итоги'!$A$7:$H$99,6,0)</f>
        <v>0</v>
      </c>
      <c r="L89" s="32">
        <f>VLOOKUP(A89,'II этап итоги'!$A$7:$H$99,7,0)</f>
        <v>0</v>
      </c>
      <c r="M89" s="32">
        <f>VLOOKUP(A89,'II этап итоги'!$A$7:$H$99,8,0)</f>
        <v>0</v>
      </c>
    </row>
    <row r="90" spans="1:13" ht="15" customHeight="1" x14ac:dyDescent="0.3"/>
    <row r="91" spans="1:13" ht="15" customHeight="1" x14ac:dyDescent="0.3">
      <c r="A91" s="15" t="s">
        <v>119</v>
      </c>
    </row>
  </sheetData>
  <sortState ref="A5:M89">
    <sortCondition descending="1" ref="C5:C89"/>
  </sortState>
  <mergeCells count="6">
    <mergeCell ref="A1:M1"/>
    <mergeCell ref="A2:A3"/>
    <mergeCell ref="C2:C3"/>
    <mergeCell ref="D2:H2"/>
    <mergeCell ref="I2:M2"/>
    <mergeCell ref="B2:B3"/>
  </mergeCells>
  <pageMargins left="0.70866141732283472" right="0.70866141732283472" top="0.74803149606299213" bottom="0.74803149606299213" header="0.31496062992125984" footer="0.31496062992125984"/>
  <pageSetup paperSize="9" scale="60" fitToHeight="3" orientation="landscape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tabSelected="1" zoomScale="106" zoomScaleNormal="106" workbookViewId="0">
      <selection activeCell="E2" sqref="E2:I2"/>
    </sheetView>
  </sheetViews>
  <sheetFormatPr defaultColWidth="9.109375" defaultRowHeight="13.2" x14ac:dyDescent="0.25"/>
  <cols>
    <col min="1" max="1" width="27.33203125" style="21" customWidth="1"/>
    <col min="2" max="2" width="8.33203125" style="21" customWidth="1"/>
    <col min="3" max="3" width="13" style="21" customWidth="1"/>
    <col min="4" max="4" width="8.33203125" style="21" customWidth="1"/>
    <col min="5" max="5" width="8" style="36" customWidth="1"/>
    <col min="6" max="6" width="17.44140625" style="21" customWidth="1"/>
    <col min="7" max="7" width="23.33203125" style="21" customWidth="1"/>
    <col min="8" max="8" width="14.33203125" style="21" customWidth="1"/>
    <col min="9" max="9" width="16.33203125" style="21" customWidth="1"/>
    <col min="10" max="10" width="8.21875" style="36" customWidth="1"/>
    <col min="11" max="11" width="15.77734375" style="21" customWidth="1"/>
    <col min="12" max="12" width="24.6640625" style="21" customWidth="1"/>
    <col min="13" max="13" width="16" style="21" customWidth="1"/>
    <col min="14" max="14" width="15.88671875" style="21" customWidth="1"/>
    <col min="15" max="16384" width="9.109375" style="21"/>
  </cols>
  <sheetData>
    <row r="1" spans="1:14" ht="20.25" customHeight="1" x14ac:dyDescent="0.25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 x14ac:dyDescent="0.25">
      <c r="A2" s="22" t="s">
        <v>99</v>
      </c>
      <c r="B2" s="22" t="s">
        <v>93</v>
      </c>
      <c r="C2" s="22" t="s">
        <v>94</v>
      </c>
      <c r="D2" s="22" t="s">
        <v>104</v>
      </c>
      <c r="E2" s="23" t="s">
        <v>100</v>
      </c>
      <c r="F2" s="24"/>
      <c r="G2" s="24"/>
      <c r="H2" s="24"/>
      <c r="I2" s="25"/>
      <c r="J2" s="23" t="s">
        <v>101</v>
      </c>
      <c r="K2" s="24"/>
      <c r="L2" s="24"/>
      <c r="M2" s="24"/>
      <c r="N2" s="25"/>
    </row>
    <row r="3" spans="1:14" ht="73.8" customHeight="1" x14ac:dyDescent="0.25">
      <c r="A3" s="26"/>
      <c r="B3" s="26"/>
      <c r="C3" s="26"/>
      <c r="D3" s="26"/>
      <c r="E3" s="1" t="s">
        <v>102</v>
      </c>
      <c r="F3" s="1" t="s">
        <v>107</v>
      </c>
      <c r="G3" s="1" t="s">
        <v>96</v>
      </c>
      <c r="H3" s="1" t="s">
        <v>97</v>
      </c>
      <c r="I3" s="1" t="s">
        <v>123</v>
      </c>
      <c r="J3" s="1" t="s">
        <v>103</v>
      </c>
      <c r="K3" s="1" t="s">
        <v>95</v>
      </c>
      <c r="L3" s="1" t="s">
        <v>116</v>
      </c>
      <c r="M3" s="1" t="s">
        <v>114</v>
      </c>
      <c r="N3" s="1" t="s">
        <v>113</v>
      </c>
    </row>
    <row r="4" spans="1:14" ht="15" customHeight="1" x14ac:dyDescent="0.25">
      <c r="A4" s="27" t="s">
        <v>0</v>
      </c>
      <c r="B4" s="2" t="s">
        <v>98</v>
      </c>
      <c r="C4" s="2" t="s">
        <v>98</v>
      </c>
      <c r="D4" s="2" t="s">
        <v>91</v>
      </c>
      <c r="E4" s="28" t="s">
        <v>91</v>
      </c>
      <c r="F4" s="3" t="s">
        <v>91</v>
      </c>
      <c r="G4" s="3" t="s">
        <v>91</v>
      </c>
      <c r="H4" s="3" t="s">
        <v>91</v>
      </c>
      <c r="I4" s="3" t="s">
        <v>91</v>
      </c>
      <c r="J4" s="28" t="s">
        <v>91</v>
      </c>
      <c r="K4" s="29" t="s">
        <v>91</v>
      </c>
      <c r="L4" s="29" t="s">
        <v>91</v>
      </c>
      <c r="M4" s="29" t="s">
        <v>91</v>
      </c>
      <c r="N4" s="29" t="s">
        <v>91</v>
      </c>
    </row>
    <row r="5" spans="1:14" ht="15" customHeight="1" x14ac:dyDescent="0.25">
      <c r="A5" s="2" t="s">
        <v>109</v>
      </c>
      <c r="B5" s="2"/>
      <c r="C5" s="2"/>
      <c r="D5" s="2">
        <f>E5+J5</f>
        <v>95</v>
      </c>
      <c r="E5" s="28">
        <f>'I этап итоги'!D5</f>
        <v>47</v>
      </c>
      <c r="F5" s="3">
        <f>'I этап итоги'!E5</f>
        <v>16</v>
      </c>
      <c r="G5" s="3">
        <f>'I этап итоги'!F5</f>
        <v>9</v>
      </c>
      <c r="H5" s="3">
        <f>'I этап итоги'!G5</f>
        <v>16</v>
      </c>
      <c r="I5" s="3">
        <f>'I этап итоги'!H5</f>
        <v>6</v>
      </c>
      <c r="J5" s="28">
        <f>'II этап итоги'!D5</f>
        <v>48</v>
      </c>
      <c r="K5" s="3">
        <f>'II этап итоги'!E5</f>
        <v>22</v>
      </c>
      <c r="L5" s="3">
        <f>'II этап итоги'!F5</f>
        <v>6</v>
      </c>
      <c r="M5" s="3">
        <f>'II этап итоги'!G5</f>
        <v>12</v>
      </c>
      <c r="N5" s="3">
        <f>'II этап итоги'!H5</f>
        <v>8</v>
      </c>
    </row>
    <row r="6" spans="1:14" ht="15" customHeight="1" x14ac:dyDescent="0.25">
      <c r="A6" s="4" t="s">
        <v>1</v>
      </c>
      <c r="B6" s="5"/>
      <c r="C6" s="5"/>
      <c r="D6" s="5"/>
      <c r="E6" s="5"/>
      <c r="F6" s="6"/>
      <c r="G6" s="6"/>
      <c r="H6" s="6"/>
      <c r="I6" s="6"/>
      <c r="J6" s="6"/>
      <c r="K6" s="30"/>
      <c r="L6" s="30"/>
      <c r="M6" s="30"/>
      <c r="N6" s="30"/>
    </row>
    <row r="7" spans="1:14" ht="15" customHeight="1" x14ac:dyDescent="0.25">
      <c r="A7" s="7" t="s">
        <v>2</v>
      </c>
      <c r="B7" s="1" t="str">
        <f>VLOOKUP(A7,'I и II этапы рейтинг'!$A$5:$B$89,2,0)</f>
        <v>41-42</v>
      </c>
      <c r="C7" s="1" t="str">
        <f t="shared" ref="C7:C24" si="0">RANK(D7,$D$7:$D$24)&amp;IF(COUNTIF($D$7:$D$24,D7)&gt;1,"-"&amp;RANK(D7,$D$7:$D$24)+COUNTIF($D$7:$D$24,D7)-1,"")</f>
        <v>11</v>
      </c>
      <c r="D7" s="8">
        <f>E7+J7</f>
        <v>32.5</v>
      </c>
      <c r="E7" s="8">
        <f>SUM(F7:I7)</f>
        <v>12</v>
      </c>
      <c r="F7" s="9">
        <f>'I этап итоги'!E7</f>
        <v>11</v>
      </c>
      <c r="G7" s="9">
        <f>'I этап итоги'!F7</f>
        <v>0</v>
      </c>
      <c r="H7" s="9">
        <f>'I этап итоги'!G7</f>
        <v>0</v>
      </c>
      <c r="I7" s="9">
        <f>'I этап итоги'!H7</f>
        <v>1</v>
      </c>
      <c r="J7" s="31">
        <f>SUM(K7:N7)</f>
        <v>20.5</v>
      </c>
      <c r="K7" s="32">
        <f>'II этап итоги'!E7</f>
        <v>10.5</v>
      </c>
      <c r="L7" s="32">
        <f>'II этап итоги'!F7</f>
        <v>2</v>
      </c>
      <c r="M7" s="32">
        <f>'II этап итоги'!G7</f>
        <v>6</v>
      </c>
      <c r="N7" s="32">
        <f>'II этап итоги'!H7</f>
        <v>2</v>
      </c>
    </row>
    <row r="8" spans="1:14" ht="15" customHeight="1" x14ac:dyDescent="0.25">
      <c r="A8" s="7" t="s">
        <v>3</v>
      </c>
      <c r="B8" s="1" t="str">
        <f>VLOOKUP(A8,'I и II этапы рейтинг'!$A$5:$B$89,2,0)</f>
        <v>21</v>
      </c>
      <c r="C8" s="1" t="str">
        <f t="shared" si="0"/>
        <v>5</v>
      </c>
      <c r="D8" s="8">
        <f t="shared" ref="D8:D71" si="1">E8+J8</f>
        <v>54</v>
      </c>
      <c r="E8" s="8">
        <f t="shared" ref="E8:E71" si="2">SUM(F8:I8)</f>
        <v>21</v>
      </c>
      <c r="F8" s="9">
        <f>'I этап итоги'!E8</f>
        <v>6</v>
      </c>
      <c r="G8" s="9">
        <f>'I этап итоги'!F8</f>
        <v>1</v>
      </c>
      <c r="H8" s="9">
        <f>'I этап итоги'!G8</f>
        <v>14</v>
      </c>
      <c r="I8" s="9">
        <f>'I этап итоги'!H8</f>
        <v>0</v>
      </c>
      <c r="J8" s="31">
        <f t="shared" ref="J8:J24" si="3">SUM(K8:N8)</f>
        <v>33</v>
      </c>
      <c r="K8" s="32">
        <f>'II этап итоги'!E8</f>
        <v>16</v>
      </c>
      <c r="L8" s="32">
        <f>'II этап итоги'!F8</f>
        <v>5</v>
      </c>
      <c r="M8" s="32">
        <f>'II этап итоги'!G8</f>
        <v>12</v>
      </c>
      <c r="N8" s="32">
        <f>'II этап итоги'!H8</f>
        <v>0</v>
      </c>
    </row>
    <row r="9" spans="1:14" ht="15" customHeight="1" x14ac:dyDescent="0.25">
      <c r="A9" s="7" t="s">
        <v>4</v>
      </c>
      <c r="B9" s="1" t="str">
        <f>VLOOKUP(A9,'I и II этапы рейтинг'!$A$5:$B$89,2,0)</f>
        <v>6-7</v>
      </c>
      <c r="C9" s="1" t="str">
        <f t="shared" si="0"/>
        <v>1</v>
      </c>
      <c r="D9" s="8">
        <f t="shared" si="1"/>
        <v>77</v>
      </c>
      <c r="E9" s="8">
        <f t="shared" si="2"/>
        <v>33</v>
      </c>
      <c r="F9" s="9">
        <f>'I этап итоги'!E9</f>
        <v>10</v>
      </c>
      <c r="G9" s="9">
        <f>'I этап итоги'!F9</f>
        <v>7</v>
      </c>
      <c r="H9" s="9">
        <f>'I этап итоги'!G9</f>
        <v>15</v>
      </c>
      <c r="I9" s="9">
        <f>'I этап итоги'!H9</f>
        <v>1</v>
      </c>
      <c r="J9" s="31">
        <f t="shared" si="3"/>
        <v>44</v>
      </c>
      <c r="K9" s="32">
        <f>'II этап итоги'!E9</f>
        <v>22</v>
      </c>
      <c r="L9" s="32">
        <f>'II этап итоги'!F9</f>
        <v>6</v>
      </c>
      <c r="M9" s="32">
        <f>'II этап итоги'!G9</f>
        <v>12</v>
      </c>
      <c r="N9" s="32">
        <f>'II этап итоги'!H9</f>
        <v>4</v>
      </c>
    </row>
    <row r="10" spans="1:14" ht="15" customHeight="1" x14ac:dyDescent="0.25">
      <c r="A10" s="7" t="s">
        <v>5</v>
      </c>
      <c r="B10" s="1" t="str">
        <f>VLOOKUP(A10,'I и II этапы рейтинг'!$A$5:$B$89,2,0)</f>
        <v>17</v>
      </c>
      <c r="C10" s="1" t="str">
        <f t="shared" si="0"/>
        <v>4</v>
      </c>
      <c r="D10" s="8">
        <f t="shared" si="1"/>
        <v>56.5</v>
      </c>
      <c r="E10" s="8">
        <f t="shared" si="2"/>
        <v>21</v>
      </c>
      <c r="F10" s="9">
        <f>'I этап итоги'!E10</f>
        <v>4</v>
      </c>
      <c r="G10" s="9">
        <f>'I этап итоги'!F10</f>
        <v>7</v>
      </c>
      <c r="H10" s="9">
        <f>'I этап итоги'!G10</f>
        <v>10</v>
      </c>
      <c r="I10" s="9">
        <f>'I этап итоги'!H10</f>
        <v>0</v>
      </c>
      <c r="J10" s="31">
        <f t="shared" si="3"/>
        <v>35.5</v>
      </c>
      <c r="K10" s="32">
        <f>'II этап итоги'!E10</f>
        <v>19</v>
      </c>
      <c r="L10" s="32">
        <f>'II этап итоги'!F10</f>
        <v>6</v>
      </c>
      <c r="M10" s="32">
        <f>'II этап итоги'!G10</f>
        <v>10</v>
      </c>
      <c r="N10" s="32">
        <f>'II этап итоги'!H10</f>
        <v>0.5</v>
      </c>
    </row>
    <row r="11" spans="1:14" ht="15" customHeight="1" x14ac:dyDescent="0.25">
      <c r="A11" s="7" t="s">
        <v>6</v>
      </c>
      <c r="B11" s="1" t="str">
        <f>VLOOKUP(A11,'I и II этапы рейтинг'!$A$5:$B$89,2,0)</f>
        <v>47-48</v>
      </c>
      <c r="C11" s="1" t="str">
        <f t="shared" si="0"/>
        <v>13-14</v>
      </c>
      <c r="D11" s="8">
        <f t="shared" si="1"/>
        <v>30</v>
      </c>
      <c r="E11" s="8">
        <f t="shared" si="2"/>
        <v>18</v>
      </c>
      <c r="F11" s="9">
        <f>'I этап итоги'!E11</f>
        <v>11</v>
      </c>
      <c r="G11" s="9">
        <f>'I этап итоги'!F11</f>
        <v>7</v>
      </c>
      <c r="H11" s="9">
        <f>'I этап итоги'!G11</f>
        <v>0</v>
      </c>
      <c r="I11" s="9">
        <f>'I этап итоги'!H11</f>
        <v>0</v>
      </c>
      <c r="J11" s="31">
        <f t="shared" si="3"/>
        <v>12</v>
      </c>
      <c r="K11" s="32">
        <f>'II этап итоги'!E11</f>
        <v>1</v>
      </c>
      <c r="L11" s="32">
        <f>'II этап итоги'!F11</f>
        <v>3</v>
      </c>
      <c r="M11" s="32">
        <f>'II этап итоги'!G11</f>
        <v>6</v>
      </c>
      <c r="N11" s="32">
        <f>'II этап итоги'!H11</f>
        <v>2</v>
      </c>
    </row>
    <row r="12" spans="1:14" ht="15" customHeight="1" x14ac:dyDescent="0.25">
      <c r="A12" s="7" t="s">
        <v>7</v>
      </c>
      <c r="B12" s="1" t="str">
        <f>VLOOKUP(A12,'I и II этапы рейтинг'!$A$5:$B$89,2,0)</f>
        <v>66</v>
      </c>
      <c r="C12" s="1" t="str">
        <f t="shared" si="0"/>
        <v>16</v>
      </c>
      <c r="D12" s="8">
        <f t="shared" si="1"/>
        <v>19</v>
      </c>
      <c r="E12" s="8">
        <f t="shared" si="2"/>
        <v>11</v>
      </c>
      <c r="F12" s="9">
        <f>'I этап итоги'!E12</f>
        <v>9</v>
      </c>
      <c r="G12" s="9">
        <f>'I этап итоги'!F12</f>
        <v>2</v>
      </c>
      <c r="H12" s="9">
        <f>'I этап итоги'!G12</f>
        <v>0</v>
      </c>
      <c r="I12" s="9">
        <f>'I этап итоги'!H12</f>
        <v>0</v>
      </c>
      <c r="J12" s="31">
        <f t="shared" si="3"/>
        <v>8</v>
      </c>
      <c r="K12" s="32">
        <f>'II этап итоги'!E12</f>
        <v>3</v>
      </c>
      <c r="L12" s="32">
        <f>'II этап итоги'!F12</f>
        <v>0</v>
      </c>
      <c r="M12" s="32">
        <f>'II этап итоги'!G12</f>
        <v>5</v>
      </c>
      <c r="N12" s="32">
        <f>'II этап итоги'!H12</f>
        <v>0</v>
      </c>
    </row>
    <row r="13" spans="1:14" ht="15" customHeight="1" x14ac:dyDescent="0.25">
      <c r="A13" s="7" t="s">
        <v>8</v>
      </c>
      <c r="B13" s="1" t="str">
        <f>VLOOKUP(A13,'I и II этапы рейтинг'!$A$5:$B$89,2,0)</f>
        <v>47-48</v>
      </c>
      <c r="C13" s="1" t="str">
        <f t="shared" si="0"/>
        <v>13-14</v>
      </c>
      <c r="D13" s="8">
        <f t="shared" si="1"/>
        <v>30</v>
      </c>
      <c r="E13" s="8">
        <f t="shared" si="2"/>
        <v>12</v>
      </c>
      <c r="F13" s="9">
        <f>'I этап итоги'!E13</f>
        <v>8</v>
      </c>
      <c r="G13" s="9">
        <f>'I этап итоги'!F13</f>
        <v>0</v>
      </c>
      <c r="H13" s="9">
        <f>'I этап итоги'!G13</f>
        <v>4</v>
      </c>
      <c r="I13" s="9">
        <f>'I этап итоги'!H13</f>
        <v>0</v>
      </c>
      <c r="J13" s="31">
        <f t="shared" si="3"/>
        <v>18</v>
      </c>
      <c r="K13" s="32">
        <f>'II этап итоги'!E13</f>
        <v>9</v>
      </c>
      <c r="L13" s="32">
        <f>'II этап итоги'!F13</f>
        <v>1</v>
      </c>
      <c r="M13" s="32">
        <f>'II этап итоги'!G13</f>
        <v>8</v>
      </c>
      <c r="N13" s="32">
        <f>'II этап итоги'!H13</f>
        <v>0</v>
      </c>
    </row>
    <row r="14" spans="1:14" ht="15" customHeight="1" x14ac:dyDescent="0.25">
      <c r="A14" s="7" t="s">
        <v>9</v>
      </c>
      <c r="B14" s="1" t="str">
        <f>VLOOKUP(A14,'I и II этапы рейтинг'!$A$5:$B$89,2,0)</f>
        <v>29</v>
      </c>
      <c r="C14" s="1" t="str">
        <f t="shared" si="0"/>
        <v>6</v>
      </c>
      <c r="D14" s="8">
        <f t="shared" si="1"/>
        <v>39.5</v>
      </c>
      <c r="E14" s="8">
        <f t="shared" si="2"/>
        <v>19.5</v>
      </c>
      <c r="F14" s="9">
        <f>'I этап итоги'!E14</f>
        <v>8</v>
      </c>
      <c r="G14" s="9">
        <f>'I этап итоги'!F14</f>
        <v>6</v>
      </c>
      <c r="H14" s="9">
        <f>'I этап итоги'!G14</f>
        <v>4.5</v>
      </c>
      <c r="I14" s="9">
        <f>'I этап итоги'!H14</f>
        <v>1</v>
      </c>
      <c r="J14" s="31">
        <f t="shared" si="3"/>
        <v>20</v>
      </c>
      <c r="K14" s="32">
        <f>'II этап итоги'!E14</f>
        <v>10</v>
      </c>
      <c r="L14" s="32">
        <f>'II этап итоги'!F14</f>
        <v>3</v>
      </c>
      <c r="M14" s="32">
        <f>'II этап итоги'!G14</f>
        <v>4</v>
      </c>
      <c r="N14" s="32">
        <f>'II этап итоги'!H14</f>
        <v>3</v>
      </c>
    </row>
    <row r="15" spans="1:14" ht="15" customHeight="1" x14ac:dyDescent="0.25">
      <c r="A15" s="7" t="s">
        <v>10</v>
      </c>
      <c r="B15" s="1" t="str">
        <f>VLOOKUP(A15,'I и II этапы рейтинг'!$A$5:$B$89,2,0)</f>
        <v>37-40</v>
      </c>
      <c r="C15" s="1" t="str">
        <f t="shared" si="0"/>
        <v>8-10</v>
      </c>
      <c r="D15" s="8">
        <f t="shared" si="1"/>
        <v>35</v>
      </c>
      <c r="E15" s="8">
        <f t="shared" si="2"/>
        <v>17</v>
      </c>
      <c r="F15" s="9">
        <f>'I этап итоги'!E15</f>
        <v>7</v>
      </c>
      <c r="G15" s="9">
        <f>'I этап итоги'!F15</f>
        <v>3</v>
      </c>
      <c r="H15" s="9">
        <f>'I этап итоги'!G15</f>
        <v>7</v>
      </c>
      <c r="I15" s="9">
        <f>'I этап итоги'!H15</f>
        <v>0</v>
      </c>
      <c r="J15" s="31">
        <f t="shared" si="3"/>
        <v>18</v>
      </c>
      <c r="K15" s="32">
        <f>'II этап итоги'!E15</f>
        <v>10</v>
      </c>
      <c r="L15" s="32">
        <f>'II этап итоги'!F15</f>
        <v>1</v>
      </c>
      <c r="M15" s="32">
        <f>'II этап итоги'!G15</f>
        <v>5</v>
      </c>
      <c r="N15" s="32">
        <f>'II этап итоги'!H15</f>
        <v>2</v>
      </c>
    </row>
    <row r="16" spans="1:14" ht="15" customHeight="1" x14ac:dyDescent="0.25">
      <c r="A16" s="7" t="s">
        <v>11</v>
      </c>
      <c r="B16" s="1" t="str">
        <f>VLOOKUP(A16,'I и II этапы рейтинг'!$A$5:$B$89,2,0)</f>
        <v>9</v>
      </c>
      <c r="C16" s="1" t="str">
        <f t="shared" si="0"/>
        <v>2</v>
      </c>
      <c r="D16" s="8">
        <f t="shared" si="1"/>
        <v>69</v>
      </c>
      <c r="E16" s="8">
        <f t="shared" si="2"/>
        <v>27</v>
      </c>
      <c r="F16" s="9">
        <f>'I этап итоги'!E16</f>
        <v>9</v>
      </c>
      <c r="G16" s="9">
        <f>'I этап итоги'!F16</f>
        <v>0</v>
      </c>
      <c r="H16" s="9">
        <f>'I этап итоги'!G16</f>
        <v>15</v>
      </c>
      <c r="I16" s="9">
        <f>'I этап итоги'!H16</f>
        <v>3</v>
      </c>
      <c r="J16" s="31">
        <f t="shared" si="3"/>
        <v>42</v>
      </c>
      <c r="K16" s="32">
        <f>'II этап итоги'!E16</f>
        <v>22</v>
      </c>
      <c r="L16" s="32">
        <f>'II этап итоги'!F16</f>
        <v>4</v>
      </c>
      <c r="M16" s="32">
        <f>'II этап итоги'!G16</f>
        <v>12</v>
      </c>
      <c r="N16" s="32">
        <f>'II этап итоги'!H16</f>
        <v>4</v>
      </c>
    </row>
    <row r="17" spans="1:14" ht="15" customHeight="1" x14ac:dyDescent="0.25">
      <c r="A17" s="7" t="s">
        <v>12</v>
      </c>
      <c r="B17" s="1" t="str">
        <f>VLOOKUP(A17,'I и II этапы рейтинг'!$A$5:$B$89,2,0)</f>
        <v>76</v>
      </c>
      <c r="C17" s="1" t="str">
        <f t="shared" si="0"/>
        <v>18</v>
      </c>
      <c r="D17" s="8">
        <f t="shared" si="1"/>
        <v>14</v>
      </c>
      <c r="E17" s="8">
        <f t="shared" si="2"/>
        <v>9</v>
      </c>
      <c r="F17" s="9">
        <f>'I этап итоги'!E17</f>
        <v>6</v>
      </c>
      <c r="G17" s="9">
        <f>'I этап итоги'!F17</f>
        <v>0</v>
      </c>
      <c r="H17" s="9">
        <f>'I этап итоги'!G17</f>
        <v>2</v>
      </c>
      <c r="I17" s="9">
        <f>'I этап итоги'!H17</f>
        <v>1</v>
      </c>
      <c r="J17" s="31">
        <f t="shared" si="3"/>
        <v>5</v>
      </c>
      <c r="K17" s="32">
        <f>'II этап итоги'!E17</f>
        <v>1</v>
      </c>
      <c r="L17" s="32">
        <f>'II этап итоги'!F17</f>
        <v>0</v>
      </c>
      <c r="M17" s="32">
        <f>'II этап итоги'!G17</f>
        <v>3</v>
      </c>
      <c r="N17" s="32">
        <f>'II этап итоги'!H17</f>
        <v>1</v>
      </c>
    </row>
    <row r="18" spans="1:14" ht="15" customHeight="1" x14ac:dyDescent="0.25">
      <c r="A18" s="7" t="s">
        <v>13</v>
      </c>
      <c r="B18" s="1" t="str">
        <f>VLOOKUP(A18,'I и II этапы рейтинг'!$A$5:$B$89,2,0)</f>
        <v>46</v>
      </c>
      <c r="C18" s="1" t="str">
        <f t="shared" si="0"/>
        <v>12</v>
      </c>
      <c r="D18" s="8">
        <f t="shared" si="1"/>
        <v>30.5</v>
      </c>
      <c r="E18" s="8">
        <f t="shared" si="2"/>
        <v>15</v>
      </c>
      <c r="F18" s="9">
        <f>'I этап итоги'!E18</f>
        <v>6</v>
      </c>
      <c r="G18" s="9">
        <f>'I этап итоги'!F18</f>
        <v>1</v>
      </c>
      <c r="H18" s="9">
        <f>'I этап итоги'!G18</f>
        <v>7</v>
      </c>
      <c r="I18" s="9">
        <f>'I этап итоги'!H18</f>
        <v>1</v>
      </c>
      <c r="J18" s="31">
        <f t="shared" si="3"/>
        <v>15.5</v>
      </c>
      <c r="K18" s="32">
        <f>'II этап итоги'!E18</f>
        <v>3.5</v>
      </c>
      <c r="L18" s="32">
        <f>'II этап итоги'!F18</f>
        <v>3</v>
      </c>
      <c r="M18" s="32">
        <f>'II этап итоги'!G18</f>
        <v>7</v>
      </c>
      <c r="N18" s="32">
        <f>'II этап итоги'!H18</f>
        <v>2</v>
      </c>
    </row>
    <row r="19" spans="1:14" ht="15" customHeight="1" x14ac:dyDescent="0.25">
      <c r="A19" s="7" t="s">
        <v>14</v>
      </c>
      <c r="B19" s="1" t="str">
        <f>VLOOKUP(A19,'I и II этапы рейтинг'!$A$5:$B$89,2,0)</f>
        <v>51-53</v>
      </c>
      <c r="C19" s="1" t="str">
        <f t="shared" si="0"/>
        <v>15</v>
      </c>
      <c r="D19" s="8">
        <f t="shared" si="1"/>
        <v>26</v>
      </c>
      <c r="E19" s="8">
        <f t="shared" si="2"/>
        <v>13</v>
      </c>
      <c r="F19" s="9">
        <f>'I этап итоги'!E19</f>
        <v>7</v>
      </c>
      <c r="G19" s="9">
        <f>'I этап итоги'!F19</f>
        <v>0</v>
      </c>
      <c r="H19" s="9">
        <f>'I этап итоги'!G19</f>
        <v>6</v>
      </c>
      <c r="I19" s="9">
        <f>'I этап итоги'!H19</f>
        <v>0</v>
      </c>
      <c r="J19" s="31">
        <f t="shared" si="3"/>
        <v>13</v>
      </c>
      <c r="K19" s="32">
        <f>'II этап итоги'!E19</f>
        <v>5</v>
      </c>
      <c r="L19" s="32">
        <f>'II этап итоги'!F19</f>
        <v>4</v>
      </c>
      <c r="M19" s="32">
        <f>'II этап итоги'!G19</f>
        <v>3</v>
      </c>
      <c r="N19" s="32">
        <f>'II этап итоги'!H19</f>
        <v>1</v>
      </c>
    </row>
    <row r="20" spans="1:14" ht="15" customHeight="1" x14ac:dyDescent="0.25">
      <c r="A20" s="7" t="s">
        <v>15</v>
      </c>
      <c r="B20" s="1" t="str">
        <f>VLOOKUP(A20,'I и II этапы рейтинг'!$A$5:$B$89,2,0)</f>
        <v>13</v>
      </c>
      <c r="C20" s="1" t="str">
        <f t="shared" si="0"/>
        <v>3</v>
      </c>
      <c r="D20" s="8">
        <f t="shared" si="1"/>
        <v>60.5</v>
      </c>
      <c r="E20" s="8">
        <f t="shared" si="2"/>
        <v>25</v>
      </c>
      <c r="F20" s="9">
        <f>'I этап итоги'!E20</f>
        <v>4</v>
      </c>
      <c r="G20" s="9">
        <f>'I этап итоги'!F20</f>
        <v>6</v>
      </c>
      <c r="H20" s="9">
        <f>'I этап итоги'!G20</f>
        <v>14</v>
      </c>
      <c r="I20" s="9">
        <f>'I этап итоги'!H20</f>
        <v>1</v>
      </c>
      <c r="J20" s="31">
        <f t="shared" si="3"/>
        <v>35.5</v>
      </c>
      <c r="K20" s="32">
        <f>'II этап итоги'!E20</f>
        <v>15</v>
      </c>
      <c r="L20" s="32">
        <f>'II этап итоги'!F20</f>
        <v>6</v>
      </c>
      <c r="M20" s="32">
        <f>'II этап итоги'!G20</f>
        <v>12</v>
      </c>
      <c r="N20" s="32">
        <f>'II этап итоги'!H20</f>
        <v>2.5</v>
      </c>
    </row>
    <row r="21" spans="1:14" ht="15" customHeight="1" x14ac:dyDescent="0.25">
      <c r="A21" s="7" t="s">
        <v>16</v>
      </c>
      <c r="B21" s="1" t="str">
        <f>VLOOKUP(A21,'I и II этапы рейтинг'!$A$5:$B$89,2,0)</f>
        <v>37-40</v>
      </c>
      <c r="C21" s="1" t="str">
        <f t="shared" si="0"/>
        <v>8-10</v>
      </c>
      <c r="D21" s="8">
        <f t="shared" si="1"/>
        <v>35</v>
      </c>
      <c r="E21" s="8">
        <f t="shared" si="2"/>
        <v>18</v>
      </c>
      <c r="F21" s="9">
        <f>'I этап итоги'!E21</f>
        <v>11</v>
      </c>
      <c r="G21" s="9">
        <f>'I этап итоги'!F21</f>
        <v>0</v>
      </c>
      <c r="H21" s="9">
        <f>'I этап итоги'!G21</f>
        <v>7</v>
      </c>
      <c r="I21" s="9">
        <f>'I этап итоги'!H21</f>
        <v>0</v>
      </c>
      <c r="J21" s="31">
        <f t="shared" si="3"/>
        <v>17</v>
      </c>
      <c r="K21" s="32">
        <f>'II этап итоги'!E21</f>
        <v>10</v>
      </c>
      <c r="L21" s="32">
        <f>'II этап итоги'!F21</f>
        <v>1</v>
      </c>
      <c r="M21" s="32">
        <f>'II этап итоги'!G21</f>
        <v>6</v>
      </c>
      <c r="N21" s="32">
        <f>'II этап итоги'!H21</f>
        <v>0</v>
      </c>
    </row>
    <row r="22" spans="1:14" s="33" customFormat="1" ht="15" customHeight="1" x14ac:dyDescent="0.25">
      <c r="A22" s="10" t="s">
        <v>17</v>
      </c>
      <c r="B22" s="1" t="str">
        <f>VLOOKUP(A22,'I и II этапы рейтинг'!$A$5:$B$89,2,0)</f>
        <v>37-40</v>
      </c>
      <c r="C22" s="1" t="str">
        <f t="shared" si="0"/>
        <v>8-10</v>
      </c>
      <c r="D22" s="8">
        <f t="shared" si="1"/>
        <v>35</v>
      </c>
      <c r="E22" s="8">
        <f t="shared" si="2"/>
        <v>17</v>
      </c>
      <c r="F22" s="9">
        <f>'I этап итоги'!E22</f>
        <v>4</v>
      </c>
      <c r="G22" s="9">
        <f>'I этап итоги'!F22</f>
        <v>4</v>
      </c>
      <c r="H22" s="9">
        <f>'I этап итоги'!G22</f>
        <v>9</v>
      </c>
      <c r="I22" s="9">
        <f>'I этап итоги'!H22</f>
        <v>0</v>
      </c>
      <c r="J22" s="31">
        <f t="shared" si="3"/>
        <v>18</v>
      </c>
      <c r="K22" s="32">
        <f>'II этап итоги'!E22</f>
        <v>4</v>
      </c>
      <c r="L22" s="32">
        <f>'II этап итоги'!F22</f>
        <v>5</v>
      </c>
      <c r="M22" s="32">
        <f>'II этап итоги'!G22</f>
        <v>8</v>
      </c>
      <c r="N22" s="32">
        <f>'II этап итоги'!H22</f>
        <v>1</v>
      </c>
    </row>
    <row r="23" spans="1:14" ht="15" customHeight="1" x14ac:dyDescent="0.25">
      <c r="A23" s="7" t="s">
        <v>18</v>
      </c>
      <c r="B23" s="1" t="str">
        <f>VLOOKUP(A23,'I и II этапы рейтинг'!$A$5:$B$89,2,0)</f>
        <v>74-75</v>
      </c>
      <c r="C23" s="1" t="str">
        <f t="shared" si="0"/>
        <v>17</v>
      </c>
      <c r="D23" s="8">
        <f t="shared" si="1"/>
        <v>15</v>
      </c>
      <c r="E23" s="8">
        <f t="shared" si="2"/>
        <v>10</v>
      </c>
      <c r="F23" s="9">
        <f>'I этап итоги'!E23</f>
        <v>6</v>
      </c>
      <c r="G23" s="9">
        <f>'I этап итоги'!F23</f>
        <v>0</v>
      </c>
      <c r="H23" s="9">
        <f>'I этап итоги'!G23</f>
        <v>4</v>
      </c>
      <c r="I23" s="9">
        <f>'I этап итоги'!H23</f>
        <v>0</v>
      </c>
      <c r="J23" s="31">
        <f t="shared" si="3"/>
        <v>5</v>
      </c>
      <c r="K23" s="32">
        <f>'II этап итоги'!E23</f>
        <v>2</v>
      </c>
      <c r="L23" s="32">
        <f>'II этап итоги'!F23</f>
        <v>2</v>
      </c>
      <c r="M23" s="32">
        <f>'II этап итоги'!G23</f>
        <v>0</v>
      </c>
      <c r="N23" s="32">
        <f>'II этап итоги'!H23</f>
        <v>1</v>
      </c>
    </row>
    <row r="24" spans="1:14" ht="15" customHeight="1" x14ac:dyDescent="0.25">
      <c r="A24" s="7" t="s">
        <v>19</v>
      </c>
      <c r="B24" s="1" t="str">
        <f>VLOOKUP(A24,'I и II этапы рейтинг'!$A$5:$B$89,2,0)</f>
        <v>36</v>
      </c>
      <c r="C24" s="1" t="str">
        <f t="shared" si="0"/>
        <v>7</v>
      </c>
      <c r="D24" s="8">
        <f t="shared" si="1"/>
        <v>35.5</v>
      </c>
      <c r="E24" s="8">
        <f t="shared" si="2"/>
        <v>16.5</v>
      </c>
      <c r="F24" s="9">
        <f>'I этап итоги'!E24</f>
        <v>4</v>
      </c>
      <c r="G24" s="9">
        <f>'I этап итоги'!F24</f>
        <v>0</v>
      </c>
      <c r="H24" s="9">
        <f>'I этап итоги'!G24</f>
        <v>11.5</v>
      </c>
      <c r="I24" s="9">
        <f>'I этап итоги'!H24</f>
        <v>1</v>
      </c>
      <c r="J24" s="31">
        <f t="shared" si="3"/>
        <v>19</v>
      </c>
      <c r="K24" s="32">
        <f>'II этап итоги'!E24</f>
        <v>9.5</v>
      </c>
      <c r="L24" s="32">
        <f>'II этап итоги'!F24</f>
        <v>0</v>
      </c>
      <c r="M24" s="32">
        <f>'II этап итоги'!G24</f>
        <v>8.5</v>
      </c>
      <c r="N24" s="32">
        <f>'II этап итоги'!H24</f>
        <v>1</v>
      </c>
    </row>
    <row r="25" spans="1:14" ht="15" customHeight="1" x14ac:dyDescent="0.25">
      <c r="A25" s="4" t="s">
        <v>20</v>
      </c>
      <c r="B25" s="5"/>
      <c r="C25" s="16"/>
      <c r="D25" s="12"/>
      <c r="E25" s="12"/>
      <c r="F25" s="13"/>
      <c r="G25" s="14"/>
      <c r="H25" s="13"/>
      <c r="I25" s="13"/>
      <c r="J25" s="34"/>
      <c r="K25" s="35"/>
      <c r="L25" s="14"/>
      <c r="M25" s="35"/>
      <c r="N25" s="35"/>
    </row>
    <row r="26" spans="1:14" ht="15" customHeight="1" x14ac:dyDescent="0.25">
      <c r="A26" s="7" t="s">
        <v>21</v>
      </c>
      <c r="B26" s="1" t="str">
        <f>VLOOKUP(A26,'I и II этапы рейтинг'!$A$5:$B$89,2,0)</f>
        <v>26</v>
      </c>
      <c r="C26" s="1" t="str">
        <f t="shared" ref="C26:C36" si="4">RANK(D26,$D$26:$D$36)&amp;IF(COUNTIF($D$26:$D$36,D26)&gt;1,"-"&amp;RANK(D26,$D$26:$D$36)+COUNTIF($D$26:$D$36,D26)-1,"")</f>
        <v>5</v>
      </c>
      <c r="D26" s="8">
        <f t="shared" si="1"/>
        <v>49</v>
      </c>
      <c r="E26" s="8">
        <f t="shared" si="2"/>
        <v>23</v>
      </c>
      <c r="F26" s="9">
        <f>'I этап итоги'!E26</f>
        <v>11</v>
      </c>
      <c r="G26" s="9">
        <f>'I этап итоги'!F26</f>
        <v>6</v>
      </c>
      <c r="H26" s="9">
        <f>'I этап итоги'!G26</f>
        <v>4</v>
      </c>
      <c r="I26" s="9">
        <f>'I этап итоги'!H26</f>
        <v>2</v>
      </c>
      <c r="J26" s="31">
        <f t="shared" ref="J26:J36" si="5">SUM(K26:N26)</f>
        <v>26</v>
      </c>
      <c r="K26" s="32">
        <f>'II этап итоги'!E26</f>
        <v>8</v>
      </c>
      <c r="L26" s="32">
        <f>'II этап итоги'!F26</f>
        <v>4</v>
      </c>
      <c r="M26" s="32">
        <f>'II этап итоги'!G26</f>
        <v>10</v>
      </c>
      <c r="N26" s="32">
        <f>'II этап итоги'!H26</f>
        <v>4</v>
      </c>
    </row>
    <row r="27" spans="1:14" s="33" customFormat="1" ht="15" customHeight="1" x14ac:dyDescent="0.25">
      <c r="A27" s="10" t="s">
        <v>22</v>
      </c>
      <c r="B27" s="1" t="str">
        <f>VLOOKUP(A27,'I и II этапы рейтинг'!$A$5:$B$89,2,0)</f>
        <v>25</v>
      </c>
      <c r="C27" s="1" t="str">
        <f t="shared" si="4"/>
        <v>4</v>
      </c>
      <c r="D27" s="8">
        <f t="shared" si="1"/>
        <v>49.5</v>
      </c>
      <c r="E27" s="8">
        <f t="shared" si="2"/>
        <v>24.5</v>
      </c>
      <c r="F27" s="9">
        <f>'I этап итоги'!E27</f>
        <v>6</v>
      </c>
      <c r="G27" s="9">
        <f>'I этап итоги'!F27</f>
        <v>6</v>
      </c>
      <c r="H27" s="9">
        <f>'I этап итоги'!G27</f>
        <v>10</v>
      </c>
      <c r="I27" s="9">
        <f>'I этап итоги'!H27</f>
        <v>2.5</v>
      </c>
      <c r="J27" s="31">
        <f t="shared" si="5"/>
        <v>25</v>
      </c>
      <c r="K27" s="32">
        <f>'II этап итоги'!E27</f>
        <v>5</v>
      </c>
      <c r="L27" s="32">
        <f>'II этап итоги'!F27</f>
        <v>4</v>
      </c>
      <c r="M27" s="32">
        <f>'II этап итоги'!G27</f>
        <v>10</v>
      </c>
      <c r="N27" s="32">
        <f>'II этап итоги'!H27</f>
        <v>6</v>
      </c>
    </row>
    <row r="28" spans="1:14" ht="15" customHeight="1" x14ac:dyDescent="0.25">
      <c r="A28" s="7" t="s">
        <v>23</v>
      </c>
      <c r="B28" s="1" t="str">
        <f>VLOOKUP(A28,'I и II этапы рейтинг'!$A$5:$B$89,2,0)</f>
        <v>16</v>
      </c>
      <c r="C28" s="1" t="str">
        <f t="shared" si="4"/>
        <v>2</v>
      </c>
      <c r="D28" s="8">
        <f t="shared" si="1"/>
        <v>57</v>
      </c>
      <c r="E28" s="8">
        <f t="shared" si="2"/>
        <v>20</v>
      </c>
      <c r="F28" s="9">
        <f>'I этап итоги'!E28</f>
        <v>10</v>
      </c>
      <c r="G28" s="9">
        <f>'I этап итоги'!F28</f>
        <v>0</v>
      </c>
      <c r="H28" s="9">
        <f>'I этап итоги'!G28</f>
        <v>10</v>
      </c>
      <c r="I28" s="9">
        <f>'I этап итоги'!H28</f>
        <v>0</v>
      </c>
      <c r="J28" s="31">
        <f t="shared" si="5"/>
        <v>37</v>
      </c>
      <c r="K28" s="32">
        <f>'II этап итоги'!E28</f>
        <v>18</v>
      </c>
      <c r="L28" s="32">
        <f>'II этап итоги'!F28</f>
        <v>6</v>
      </c>
      <c r="M28" s="32">
        <f>'II этап итоги'!G28</f>
        <v>10</v>
      </c>
      <c r="N28" s="32">
        <f>'II этап итоги'!H28</f>
        <v>3</v>
      </c>
    </row>
    <row r="29" spans="1:14" ht="15" customHeight="1" x14ac:dyDescent="0.25">
      <c r="A29" s="7" t="s">
        <v>24</v>
      </c>
      <c r="B29" s="1" t="str">
        <f>VLOOKUP(A29,'I и II этапы рейтинг'!$A$5:$B$89,2,0)</f>
        <v>19</v>
      </c>
      <c r="C29" s="1" t="str">
        <f t="shared" si="4"/>
        <v>3</v>
      </c>
      <c r="D29" s="8">
        <f t="shared" si="1"/>
        <v>55</v>
      </c>
      <c r="E29" s="8">
        <f t="shared" si="2"/>
        <v>21</v>
      </c>
      <c r="F29" s="9">
        <f>'I этап итоги'!E29</f>
        <v>9</v>
      </c>
      <c r="G29" s="9">
        <f>'I этап итоги'!F29</f>
        <v>1</v>
      </c>
      <c r="H29" s="9">
        <f>'I этап итоги'!G29</f>
        <v>11</v>
      </c>
      <c r="I29" s="9">
        <f>'I этап итоги'!H29</f>
        <v>0</v>
      </c>
      <c r="J29" s="31">
        <f t="shared" si="5"/>
        <v>34</v>
      </c>
      <c r="K29" s="32">
        <f>'II этап итоги'!E29</f>
        <v>17</v>
      </c>
      <c r="L29" s="32">
        <f>'II этап итоги'!F29</f>
        <v>2</v>
      </c>
      <c r="M29" s="32">
        <f>'II этап итоги'!G29</f>
        <v>12</v>
      </c>
      <c r="N29" s="32">
        <f>'II этап итоги'!H29</f>
        <v>3</v>
      </c>
    </row>
    <row r="30" spans="1:14" ht="15" customHeight="1" x14ac:dyDescent="0.25">
      <c r="A30" s="7" t="s">
        <v>25</v>
      </c>
      <c r="B30" s="1" t="str">
        <f>VLOOKUP(A30,'I и II этапы рейтинг'!$A$5:$B$89,2,0)</f>
        <v>56-58</v>
      </c>
      <c r="C30" s="1" t="str">
        <f t="shared" si="4"/>
        <v>10</v>
      </c>
      <c r="D30" s="8">
        <f t="shared" si="1"/>
        <v>23</v>
      </c>
      <c r="E30" s="8">
        <f t="shared" si="2"/>
        <v>15</v>
      </c>
      <c r="F30" s="9">
        <f>'I этап итоги'!E30</f>
        <v>10</v>
      </c>
      <c r="G30" s="9">
        <f>'I этап итоги'!F30</f>
        <v>1</v>
      </c>
      <c r="H30" s="9">
        <f>'I этап итоги'!G30</f>
        <v>4</v>
      </c>
      <c r="I30" s="9">
        <f>'I этап итоги'!H30</f>
        <v>0</v>
      </c>
      <c r="J30" s="31">
        <f t="shared" si="5"/>
        <v>8</v>
      </c>
      <c r="K30" s="32">
        <f>'II этап итоги'!E30</f>
        <v>1</v>
      </c>
      <c r="L30" s="32">
        <f>'II этап итоги'!F30</f>
        <v>2</v>
      </c>
      <c r="M30" s="32">
        <f>'II этап итоги'!G30</f>
        <v>5</v>
      </c>
      <c r="N30" s="32">
        <f>'II этап итоги'!H30</f>
        <v>0</v>
      </c>
    </row>
    <row r="31" spans="1:14" ht="15" customHeight="1" x14ac:dyDescent="0.25">
      <c r="A31" s="7" t="s">
        <v>26</v>
      </c>
      <c r="B31" s="1" t="str">
        <f>VLOOKUP(A31,'I и II этапы рейтинг'!$A$5:$B$89,2,0)</f>
        <v>28</v>
      </c>
      <c r="C31" s="1" t="str">
        <f t="shared" si="4"/>
        <v>7</v>
      </c>
      <c r="D31" s="8">
        <f t="shared" si="1"/>
        <v>45</v>
      </c>
      <c r="E31" s="8">
        <f t="shared" si="2"/>
        <v>15</v>
      </c>
      <c r="F31" s="9">
        <f>'I этап итоги'!E31</f>
        <v>8</v>
      </c>
      <c r="G31" s="9">
        <f>'I этап итоги'!F31</f>
        <v>0</v>
      </c>
      <c r="H31" s="9">
        <f>'I этап итоги'!G31</f>
        <v>6</v>
      </c>
      <c r="I31" s="9">
        <f>'I этап итоги'!H31</f>
        <v>1</v>
      </c>
      <c r="J31" s="31">
        <f t="shared" si="5"/>
        <v>30</v>
      </c>
      <c r="K31" s="32">
        <f>'II этап итоги'!E31</f>
        <v>16</v>
      </c>
      <c r="L31" s="32">
        <f>'II этап итоги'!F31</f>
        <v>1</v>
      </c>
      <c r="M31" s="32">
        <f>'II этап итоги'!G31</f>
        <v>10</v>
      </c>
      <c r="N31" s="32">
        <f>'II этап итоги'!H31</f>
        <v>3</v>
      </c>
    </row>
    <row r="32" spans="1:14" s="33" customFormat="1" ht="15" customHeight="1" x14ac:dyDescent="0.25">
      <c r="A32" s="10" t="s">
        <v>27</v>
      </c>
      <c r="B32" s="1" t="str">
        <f>VLOOKUP(A32,'I и II этапы рейтинг'!$A$5:$B$89,2,0)</f>
        <v>8</v>
      </c>
      <c r="C32" s="1" t="str">
        <f t="shared" si="4"/>
        <v>1</v>
      </c>
      <c r="D32" s="8">
        <f t="shared" si="1"/>
        <v>70</v>
      </c>
      <c r="E32" s="8">
        <f t="shared" si="2"/>
        <v>28</v>
      </c>
      <c r="F32" s="9">
        <f>'I этап итоги'!E32</f>
        <v>10</v>
      </c>
      <c r="G32" s="9">
        <f>'I этап итоги'!F32</f>
        <v>4</v>
      </c>
      <c r="H32" s="9">
        <f>'I этап итоги'!G32</f>
        <v>12</v>
      </c>
      <c r="I32" s="9">
        <f>'I этап итоги'!H32</f>
        <v>2</v>
      </c>
      <c r="J32" s="31">
        <f t="shared" si="5"/>
        <v>42</v>
      </c>
      <c r="K32" s="32">
        <f>'II этап итоги'!E32</f>
        <v>22</v>
      </c>
      <c r="L32" s="32">
        <f>'II этап итоги'!F32</f>
        <v>6</v>
      </c>
      <c r="M32" s="32">
        <f>'II этап итоги'!G32</f>
        <v>10</v>
      </c>
      <c r="N32" s="32">
        <f>'II этап итоги'!H32</f>
        <v>4</v>
      </c>
    </row>
    <row r="33" spans="1:14" s="33" customFormat="1" ht="15" customHeight="1" x14ac:dyDescent="0.25">
      <c r="A33" s="10" t="s">
        <v>28</v>
      </c>
      <c r="B33" s="1" t="str">
        <f>VLOOKUP(A33,'I и II этапы рейтинг'!$A$5:$B$89,2,0)</f>
        <v>27</v>
      </c>
      <c r="C33" s="1" t="str">
        <f t="shared" si="4"/>
        <v>6</v>
      </c>
      <c r="D33" s="8">
        <f t="shared" si="1"/>
        <v>46</v>
      </c>
      <c r="E33" s="8">
        <f t="shared" si="2"/>
        <v>26</v>
      </c>
      <c r="F33" s="9">
        <f>'I этап итоги'!E33</f>
        <v>12</v>
      </c>
      <c r="G33" s="9">
        <f>'I этап итоги'!F33</f>
        <v>3</v>
      </c>
      <c r="H33" s="9">
        <f>'I этап итоги'!G33</f>
        <v>11</v>
      </c>
      <c r="I33" s="9">
        <f>'I этап итоги'!H33</f>
        <v>0</v>
      </c>
      <c r="J33" s="31">
        <f t="shared" si="5"/>
        <v>20</v>
      </c>
      <c r="K33" s="32">
        <f>'II этап итоги'!E33</f>
        <v>11</v>
      </c>
      <c r="L33" s="32">
        <f>'II этап итоги'!F33</f>
        <v>2</v>
      </c>
      <c r="M33" s="32">
        <f>'II этап итоги'!G33</f>
        <v>6</v>
      </c>
      <c r="N33" s="32">
        <f>'II этап итоги'!H33</f>
        <v>1</v>
      </c>
    </row>
    <row r="34" spans="1:14" s="33" customFormat="1" ht="15" customHeight="1" x14ac:dyDescent="0.25">
      <c r="A34" s="10" t="s">
        <v>29</v>
      </c>
      <c r="B34" s="1" t="str">
        <f>VLOOKUP(A34,'I и II этапы рейтинг'!$A$5:$B$89,2,0)</f>
        <v>72</v>
      </c>
      <c r="C34" s="1" t="str">
        <f t="shared" si="4"/>
        <v>11</v>
      </c>
      <c r="D34" s="8">
        <f t="shared" si="1"/>
        <v>16</v>
      </c>
      <c r="E34" s="8">
        <f t="shared" si="2"/>
        <v>13</v>
      </c>
      <c r="F34" s="9">
        <f>'I этап итоги'!E34</f>
        <v>11</v>
      </c>
      <c r="G34" s="9">
        <f>'I этап итоги'!F34</f>
        <v>0</v>
      </c>
      <c r="H34" s="9">
        <f>'I этап итоги'!G34</f>
        <v>2</v>
      </c>
      <c r="I34" s="9">
        <f>'I этап итоги'!H34</f>
        <v>0</v>
      </c>
      <c r="J34" s="31">
        <f t="shared" si="5"/>
        <v>3</v>
      </c>
      <c r="K34" s="32">
        <f>'II этап итоги'!E34</f>
        <v>3</v>
      </c>
      <c r="L34" s="32">
        <f>'II этап итоги'!F34</f>
        <v>0</v>
      </c>
      <c r="M34" s="32">
        <f>'II этап итоги'!G34</f>
        <v>0</v>
      </c>
      <c r="N34" s="32">
        <f>'II этап итоги'!H34</f>
        <v>0</v>
      </c>
    </row>
    <row r="35" spans="1:14" s="33" customFormat="1" ht="15" customHeight="1" x14ac:dyDescent="0.25">
      <c r="A35" s="10" t="s">
        <v>30</v>
      </c>
      <c r="B35" s="1" t="str">
        <f>VLOOKUP(A35,'I и II этапы рейтинг'!$A$5:$B$89,2,0)</f>
        <v>30-31</v>
      </c>
      <c r="C35" s="1" t="str">
        <f t="shared" si="4"/>
        <v>8</v>
      </c>
      <c r="D35" s="8">
        <f t="shared" si="1"/>
        <v>39</v>
      </c>
      <c r="E35" s="8">
        <f t="shared" si="2"/>
        <v>24</v>
      </c>
      <c r="F35" s="9">
        <f>'I этап итоги'!E35</f>
        <v>12</v>
      </c>
      <c r="G35" s="9">
        <f>'I этап итоги'!F35</f>
        <v>0</v>
      </c>
      <c r="H35" s="9">
        <f>'I этап итоги'!G35</f>
        <v>12</v>
      </c>
      <c r="I35" s="9">
        <f>'I этап итоги'!H35</f>
        <v>0</v>
      </c>
      <c r="J35" s="31">
        <f t="shared" si="5"/>
        <v>15</v>
      </c>
      <c r="K35" s="32">
        <f>'II этап итоги'!E35</f>
        <v>3</v>
      </c>
      <c r="L35" s="32">
        <f>'II этап итоги'!F35</f>
        <v>2</v>
      </c>
      <c r="M35" s="32">
        <f>'II этап итоги'!G35</f>
        <v>10</v>
      </c>
      <c r="N35" s="32">
        <f>'II этап итоги'!H35</f>
        <v>0</v>
      </c>
    </row>
    <row r="36" spans="1:14" ht="15" customHeight="1" x14ac:dyDescent="0.25">
      <c r="A36" s="7" t="s">
        <v>31</v>
      </c>
      <c r="B36" s="1" t="str">
        <f>VLOOKUP(A36,'I и II этапы рейтинг'!$A$5:$B$89,2,0)</f>
        <v>32-33</v>
      </c>
      <c r="C36" s="1" t="str">
        <f t="shared" si="4"/>
        <v>9</v>
      </c>
      <c r="D36" s="8">
        <f t="shared" si="1"/>
        <v>37.5</v>
      </c>
      <c r="E36" s="8">
        <f t="shared" si="2"/>
        <v>13</v>
      </c>
      <c r="F36" s="9">
        <f>'I этап итоги'!E36</f>
        <v>13</v>
      </c>
      <c r="G36" s="9">
        <f>'I этап итоги'!F36</f>
        <v>0</v>
      </c>
      <c r="H36" s="9">
        <f>'I этап итоги'!G36</f>
        <v>0</v>
      </c>
      <c r="I36" s="9">
        <f>'I этап итоги'!H36</f>
        <v>0</v>
      </c>
      <c r="J36" s="31">
        <f t="shared" si="5"/>
        <v>24.5</v>
      </c>
      <c r="K36" s="32">
        <f>'II этап итоги'!E36</f>
        <v>18</v>
      </c>
      <c r="L36" s="32">
        <f>'II этап итоги'!F36</f>
        <v>0</v>
      </c>
      <c r="M36" s="32">
        <f>'II этап итоги'!G36</f>
        <v>4</v>
      </c>
      <c r="N36" s="32">
        <f>'II этап итоги'!H36</f>
        <v>2.5</v>
      </c>
    </row>
    <row r="37" spans="1:14" ht="15" customHeight="1" x14ac:dyDescent="0.25">
      <c r="A37" s="4" t="s">
        <v>32</v>
      </c>
      <c r="B37" s="5"/>
      <c r="C37" s="16"/>
      <c r="D37" s="12"/>
      <c r="E37" s="12"/>
      <c r="F37" s="13"/>
      <c r="G37" s="14"/>
      <c r="H37" s="13"/>
      <c r="I37" s="13"/>
      <c r="J37" s="34"/>
      <c r="K37" s="35"/>
      <c r="L37" s="14"/>
      <c r="M37" s="35"/>
      <c r="N37" s="35"/>
    </row>
    <row r="38" spans="1:14" ht="15" customHeight="1" x14ac:dyDescent="0.25">
      <c r="A38" s="7" t="s">
        <v>33</v>
      </c>
      <c r="B38" s="1" t="str">
        <f>VLOOKUP(A38,'I и II этапы рейтинг'!$A$5:$B$89,2,0)</f>
        <v>6-7</v>
      </c>
      <c r="C38" s="1" t="str">
        <f t="shared" ref="C38:C43" si="6">RANK(D38,$D$38:$D$43)&amp;IF(COUNTIF($D$38:$D$43,D38)&gt;1,"-"&amp;RANK(D38,$D$38:$D$43)+COUNTIF($D$38:$D$43,D38)-1,"")</f>
        <v>2</v>
      </c>
      <c r="D38" s="8">
        <f t="shared" si="1"/>
        <v>77</v>
      </c>
      <c r="E38" s="8">
        <f t="shared" si="2"/>
        <v>33</v>
      </c>
      <c r="F38" s="9">
        <f>'I этап итоги'!E38</f>
        <v>13</v>
      </c>
      <c r="G38" s="9">
        <f>'I этап итоги'!F38</f>
        <v>2</v>
      </c>
      <c r="H38" s="9">
        <f>'I этап итоги'!G38</f>
        <v>16</v>
      </c>
      <c r="I38" s="9">
        <f>'I этап итоги'!H38</f>
        <v>2</v>
      </c>
      <c r="J38" s="31">
        <f t="shared" ref="J38:J43" si="7">SUM(K38:N38)</f>
        <v>44</v>
      </c>
      <c r="K38" s="32">
        <f>'II этап итоги'!E38</f>
        <v>21</v>
      </c>
      <c r="L38" s="32">
        <f>'II этап итоги'!F38</f>
        <v>6</v>
      </c>
      <c r="M38" s="32">
        <f>'II этап итоги'!G38</f>
        <v>12</v>
      </c>
      <c r="N38" s="32">
        <f>'II этап итоги'!H38</f>
        <v>5</v>
      </c>
    </row>
    <row r="39" spans="1:14" ht="15" customHeight="1" x14ac:dyDescent="0.25">
      <c r="A39" s="7" t="s">
        <v>34</v>
      </c>
      <c r="B39" s="1" t="str">
        <f>VLOOKUP(A39,'I и II этапы рейтинг'!$A$5:$B$89,2,0)</f>
        <v>41-42</v>
      </c>
      <c r="C39" s="1" t="str">
        <f t="shared" si="6"/>
        <v>4</v>
      </c>
      <c r="D39" s="8">
        <f t="shared" si="1"/>
        <v>32.5</v>
      </c>
      <c r="E39" s="8">
        <f t="shared" si="2"/>
        <v>24.5</v>
      </c>
      <c r="F39" s="9">
        <f>'I этап итоги'!E39</f>
        <v>13</v>
      </c>
      <c r="G39" s="9">
        <f>'I этап итоги'!F39</f>
        <v>5</v>
      </c>
      <c r="H39" s="9">
        <f>'I этап итоги'!G39</f>
        <v>6.5</v>
      </c>
      <c r="I39" s="9">
        <f>'I этап итоги'!H39</f>
        <v>0</v>
      </c>
      <c r="J39" s="31">
        <f t="shared" si="7"/>
        <v>8</v>
      </c>
      <c r="K39" s="32">
        <f>'II этап итоги'!E39</f>
        <v>3</v>
      </c>
      <c r="L39" s="32">
        <f>'II этап итоги'!F39</f>
        <v>2</v>
      </c>
      <c r="M39" s="32">
        <f>'II этап итоги'!G39</f>
        <v>2</v>
      </c>
      <c r="N39" s="32">
        <f>'II этап итоги'!H39</f>
        <v>1</v>
      </c>
    </row>
    <row r="40" spans="1:14" ht="15" customHeight="1" x14ac:dyDescent="0.25">
      <c r="A40" s="7" t="s">
        <v>35</v>
      </c>
      <c r="B40" s="1" t="str">
        <f>VLOOKUP(A40,'I и II этапы рейтинг'!$A$5:$B$89,2,0)</f>
        <v>1</v>
      </c>
      <c r="C40" s="1" t="str">
        <f t="shared" si="6"/>
        <v>1</v>
      </c>
      <c r="D40" s="8">
        <f t="shared" si="1"/>
        <v>86</v>
      </c>
      <c r="E40" s="8">
        <f t="shared" si="2"/>
        <v>39</v>
      </c>
      <c r="F40" s="9">
        <f>'I этап итоги'!E40</f>
        <v>10</v>
      </c>
      <c r="G40" s="9">
        <f>'I этап итоги'!F40</f>
        <v>9</v>
      </c>
      <c r="H40" s="9">
        <f>'I этап итоги'!G40</f>
        <v>16</v>
      </c>
      <c r="I40" s="9">
        <f>'I этап итоги'!H40</f>
        <v>4</v>
      </c>
      <c r="J40" s="31">
        <f t="shared" si="7"/>
        <v>47</v>
      </c>
      <c r="K40" s="32">
        <f>'II этап итоги'!E40</f>
        <v>22</v>
      </c>
      <c r="L40" s="32">
        <f>'II этап итоги'!F40</f>
        <v>6</v>
      </c>
      <c r="M40" s="32">
        <f>'II этап итоги'!G40</f>
        <v>12</v>
      </c>
      <c r="N40" s="32">
        <f>'II этап итоги'!H40</f>
        <v>7</v>
      </c>
    </row>
    <row r="41" spans="1:14" ht="15" customHeight="1" x14ac:dyDescent="0.25">
      <c r="A41" s="7" t="s">
        <v>36</v>
      </c>
      <c r="B41" s="1" t="str">
        <f>VLOOKUP(A41,'I и II этапы рейтинг'!$A$5:$B$89,2,0)</f>
        <v>14</v>
      </c>
      <c r="C41" s="1" t="str">
        <f t="shared" si="6"/>
        <v>3</v>
      </c>
      <c r="D41" s="8">
        <f t="shared" si="1"/>
        <v>60</v>
      </c>
      <c r="E41" s="8">
        <f t="shared" si="2"/>
        <v>22</v>
      </c>
      <c r="F41" s="9">
        <f>'I этап итоги'!E41</f>
        <v>12</v>
      </c>
      <c r="G41" s="9">
        <f>'I этап итоги'!F41</f>
        <v>3</v>
      </c>
      <c r="H41" s="9">
        <f>'I этап итоги'!G41</f>
        <v>7</v>
      </c>
      <c r="I41" s="9">
        <f>'I этап итоги'!H41</f>
        <v>0</v>
      </c>
      <c r="J41" s="31">
        <f t="shared" si="7"/>
        <v>38</v>
      </c>
      <c r="K41" s="32">
        <f>'II этап итоги'!E41</f>
        <v>21</v>
      </c>
      <c r="L41" s="32">
        <f>'II этап итоги'!F41</f>
        <v>5</v>
      </c>
      <c r="M41" s="32">
        <f>'II этап итоги'!G41</f>
        <v>12</v>
      </c>
      <c r="N41" s="32">
        <f>'II этап итоги'!H41</f>
        <v>0</v>
      </c>
    </row>
    <row r="42" spans="1:14" ht="15" customHeight="1" x14ac:dyDescent="0.25">
      <c r="A42" s="7" t="s">
        <v>37</v>
      </c>
      <c r="B42" s="1" t="str">
        <f>VLOOKUP(A42,'I и II этапы рейтинг'!$A$5:$B$89,2,0)</f>
        <v>49</v>
      </c>
      <c r="C42" s="1" t="str">
        <f t="shared" si="6"/>
        <v>5</v>
      </c>
      <c r="D42" s="8">
        <f t="shared" si="1"/>
        <v>28</v>
      </c>
      <c r="E42" s="8">
        <f t="shared" si="2"/>
        <v>13.5</v>
      </c>
      <c r="F42" s="9">
        <f>'I этап итоги'!E42</f>
        <v>11</v>
      </c>
      <c r="G42" s="9">
        <f>'I этап итоги'!F42</f>
        <v>0</v>
      </c>
      <c r="H42" s="9">
        <f>'I этап итоги'!G42</f>
        <v>2.5</v>
      </c>
      <c r="I42" s="9">
        <f>'I этап итоги'!H42</f>
        <v>0</v>
      </c>
      <c r="J42" s="31">
        <f t="shared" si="7"/>
        <v>14.5</v>
      </c>
      <c r="K42" s="32">
        <f>'II этап итоги'!E42</f>
        <v>7.5</v>
      </c>
      <c r="L42" s="32">
        <f>'II этап итоги'!F42</f>
        <v>1</v>
      </c>
      <c r="M42" s="32">
        <f>'II этап итоги'!G42</f>
        <v>6</v>
      </c>
      <c r="N42" s="32">
        <f>'II этап итоги'!H42</f>
        <v>0</v>
      </c>
    </row>
    <row r="43" spans="1:14" ht="15" customHeight="1" x14ac:dyDescent="0.25">
      <c r="A43" s="7" t="s">
        <v>38</v>
      </c>
      <c r="B43" s="1" t="str">
        <f>VLOOKUP(A43,'I и II этапы рейтинг'!$A$5:$B$89,2,0)</f>
        <v>68-70</v>
      </c>
      <c r="C43" s="1" t="str">
        <f t="shared" si="6"/>
        <v>6</v>
      </c>
      <c r="D43" s="8">
        <f t="shared" si="1"/>
        <v>17.5</v>
      </c>
      <c r="E43" s="8">
        <f t="shared" si="2"/>
        <v>10.5</v>
      </c>
      <c r="F43" s="9">
        <f>'I этап итоги'!E43</f>
        <v>8</v>
      </c>
      <c r="G43" s="9">
        <f>'I этап итоги'!F43</f>
        <v>1</v>
      </c>
      <c r="H43" s="9">
        <f>'I этап итоги'!G43</f>
        <v>1.5</v>
      </c>
      <c r="I43" s="9">
        <f>'I этап итоги'!H43</f>
        <v>0</v>
      </c>
      <c r="J43" s="31">
        <f t="shared" si="7"/>
        <v>7</v>
      </c>
      <c r="K43" s="32">
        <f>'II этап итоги'!E43</f>
        <v>2</v>
      </c>
      <c r="L43" s="32">
        <f>'II этап итоги'!F43</f>
        <v>3</v>
      </c>
      <c r="M43" s="32">
        <f>'II этап итоги'!G43</f>
        <v>1</v>
      </c>
      <c r="N43" s="32">
        <f>'II этап итоги'!H43</f>
        <v>1</v>
      </c>
    </row>
    <row r="44" spans="1:14" ht="15" customHeight="1" x14ac:dyDescent="0.25">
      <c r="A44" s="4" t="s">
        <v>39</v>
      </c>
      <c r="B44" s="5"/>
      <c r="C44" s="16"/>
      <c r="D44" s="12"/>
      <c r="E44" s="12"/>
      <c r="F44" s="13"/>
      <c r="G44" s="14"/>
      <c r="H44" s="13"/>
      <c r="I44" s="13"/>
      <c r="J44" s="34"/>
      <c r="K44" s="35"/>
      <c r="L44" s="14"/>
      <c r="M44" s="35"/>
      <c r="N44" s="35"/>
    </row>
    <row r="45" spans="1:14" ht="15" customHeight="1" x14ac:dyDescent="0.25">
      <c r="A45" s="7" t="s">
        <v>40</v>
      </c>
      <c r="B45" s="1" t="str">
        <f>VLOOKUP(A45,'I и II этапы рейтинг'!$A$5:$B$89,2,0)</f>
        <v>81-82</v>
      </c>
      <c r="C45" s="1" t="str">
        <f t="shared" ref="C45:C51" si="8">RANK(D45,$D$45:$D$51)&amp;IF(COUNTIF($D$45:$D$51,D45)&gt;1,"-"&amp;RANK(D45,$D$45:$D$51)+COUNTIF($D$45:$D$51,D45)-1,"")</f>
        <v>6-7</v>
      </c>
      <c r="D45" s="8">
        <f t="shared" si="1"/>
        <v>10</v>
      </c>
      <c r="E45" s="8">
        <f t="shared" si="2"/>
        <v>7</v>
      </c>
      <c r="F45" s="9">
        <f>'I этап итоги'!E45</f>
        <v>4</v>
      </c>
      <c r="G45" s="9">
        <f>'I этап итоги'!F45</f>
        <v>0</v>
      </c>
      <c r="H45" s="9">
        <f>'I этап итоги'!G45</f>
        <v>3</v>
      </c>
      <c r="I45" s="9">
        <f>'I этап итоги'!H45</f>
        <v>0</v>
      </c>
      <c r="J45" s="31">
        <f t="shared" ref="J45:J51" si="9">SUM(K45:N45)</f>
        <v>3</v>
      </c>
      <c r="K45" s="32">
        <f>'II этап итоги'!E45</f>
        <v>3</v>
      </c>
      <c r="L45" s="32">
        <f>'II этап итоги'!F45</f>
        <v>0</v>
      </c>
      <c r="M45" s="32">
        <f>'II этап итоги'!G45</f>
        <v>0</v>
      </c>
      <c r="N45" s="32">
        <f>'II этап итоги'!H45</f>
        <v>0</v>
      </c>
    </row>
    <row r="46" spans="1:14" ht="15" customHeight="1" x14ac:dyDescent="0.25">
      <c r="A46" s="7" t="s">
        <v>41</v>
      </c>
      <c r="B46" s="1" t="str">
        <f>VLOOKUP(A46,'I и II этапы рейтинг'!$A$5:$B$89,2,0)</f>
        <v>81-82</v>
      </c>
      <c r="C46" s="1" t="str">
        <f t="shared" si="8"/>
        <v>6-7</v>
      </c>
      <c r="D46" s="8">
        <f t="shared" si="1"/>
        <v>10</v>
      </c>
      <c r="E46" s="8">
        <f t="shared" si="2"/>
        <v>7.5</v>
      </c>
      <c r="F46" s="9">
        <f>'I этап итоги'!E46</f>
        <v>7</v>
      </c>
      <c r="G46" s="9">
        <f>'I этап итоги'!F46</f>
        <v>0</v>
      </c>
      <c r="H46" s="9">
        <f>'I этап итоги'!G46</f>
        <v>0</v>
      </c>
      <c r="I46" s="9">
        <f>'I этап итоги'!H46</f>
        <v>0.5</v>
      </c>
      <c r="J46" s="31">
        <f t="shared" si="9"/>
        <v>2.5</v>
      </c>
      <c r="K46" s="32">
        <f>'II этап итоги'!E46</f>
        <v>1</v>
      </c>
      <c r="L46" s="32">
        <f>'II этап итоги'!F46</f>
        <v>0</v>
      </c>
      <c r="M46" s="32">
        <f>'II этап итоги'!G46</f>
        <v>0</v>
      </c>
      <c r="N46" s="32">
        <f>'II этап итоги'!H46</f>
        <v>1.5</v>
      </c>
    </row>
    <row r="47" spans="1:14" ht="15" customHeight="1" x14ac:dyDescent="0.25">
      <c r="A47" s="7" t="s">
        <v>42</v>
      </c>
      <c r="B47" s="1" t="str">
        <f>VLOOKUP(A47,'I и II этапы рейтинг'!$A$5:$B$89,2,0)</f>
        <v>65</v>
      </c>
      <c r="C47" s="1" t="str">
        <f t="shared" si="8"/>
        <v>4</v>
      </c>
      <c r="D47" s="8">
        <f t="shared" si="1"/>
        <v>20</v>
      </c>
      <c r="E47" s="8">
        <f t="shared" si="2"/>
        <v>5</v>
      </c>
      <c r="F47" s="9">
        <f>'I этап итоги'!E47</f>
        <v>5</v>
      </c>
      <c r="G47" s="9">
        <f>'I этап итоги'!F47</f>
        <v>0</v>
      </c>
      <c r="H47" s="9">
        <f>'I этап итоги'!G47</f>
        <v>0</v>
      </c>
      <c r="I47" s="9">
        <f>'I этап итоги'!H47</f>
        <v>0</v>
      </c>
      <c r="J47" s="31">
        <f t="shared" si="9"/>
        <v>15</v>
      </c>
      <c r="K47" s="32">
        <f>'II этап итоги'!E47</f>
        <v>12</v>
      </c>
      <c r="L47" s="32">
        <f>'II этап итоги'!F47</f>
        <v>0</v>
      </c>
      <c r="M47" s="32">
        <f>'II этап итоги'!G47</f>
        <v>0</v>
      </c>
      <c r="N47" s="32">
        <f>'II этап итоги'!H47</f>
        <v>3</v>
      </c>
    </row>
    <row r="48" spans="1:14" ht="15" customHeight="1" x14ac:dyDescent="0.25">
      <c r="A48" s="7" t="s">
        <v>43</v>
      </c>
      <c r="B48" s="1" t="str">
        <f>VLOOKUP(A48,'I и II этапы рейтинг'!$A$5:$B$89,2,0)</f>
        <v>59-62</v>
      </c>
      <c r="C48" s="1" t="str">
        <f t="shared" si="8"/>
        <v>2-3</v>
      </c>
      <c r="D48" s="8">
        <f t="shared" si="1"/>
        <v>22</v>
      </c>
      <c r="E48" s="8">
        <f t="shared" si="2"/>
        <v>10</v>
      </c>
      <c r="F48" s="9">
        <f>'I этап итоги'!E48</f>
        <v>6</v>
      </c>
      <c r="G48" s="9">
        <f>'I этап итоги'!F48</f>
        <v>0</v>
      </c>
      <c r="H48" s="9">
        <f>'I этап итоги'!G48</f>
        <v>4</v>
      </c>
      <c r="I48" s="9">
        <f>'I этап итоги'!H48</f>
        <v>0</v>
      </c>
      <c r="J48" s="31">
        <f t="shared" si="9"/>
        <v>12</v>
      </c>
      <c r="K48" s="32">
        <f>'II этап итоги'!E48</f>
        <v>4</v>
      </c>
      <c r="L48" s="32">
        <f>'II этап итоги'!F48</f>
        <v>0</v>
      </c>
      <c r="M48" s="32">
        <f>'II этап итоги'!G48</f>
        <v>8</v>
      </c>
      <c r="N48" s="32">
        <f>'II этап итоги'!H48</f>
        <v>0</v>
      </c>
    </row>
    <row r="49" spans="1:14" ht="15" customHeight="1" x14ac:dyDescent="0.25">
      <c r="A49" s="7" t="s">
        <v>92</v>
      </c>
      <c r="B49" s="1" t="str">
        <f>VLOOKUP(A49,'I и II этапы рейтинг'!$A$5:$B$89,2,0)</f>
        <v>74-75</v>
      </c>
      <c r="C49" s="1" t="str">
        <f t="shared" si="8"/>
        <v>5</v>
      </c>
      <c r="D49" s="8">
        <f t="shared" si="1"/>
        <v>15</v>
      </c>
      <c r="E49" s="8">
        <f t="shared" si="2"/>
        <v>11</v>
      </c>
      <c r="F49" s="9">
        <f>'I этап итоги'!E49</f>
        <v>9</v>
      </c>
      <c r="G49" s="9">
        <f>'I этап итоги'!F49</f>
        <v>0</v>
      </c>
      <c r="H49" s="9">
        <f>'I этап итоги'!G49</f>
        <v>2</v>
      </c>
      <c r="I49" s="9">
        <f>'I этап итоги'!H49</f>
        <v>0</v>
      </c>
      <c r="J49" s="31">
        <f t="shared" si="9"/>
        <v>4</v>
      </c>
      <c r="K49" s="32">
        <f>'II этап итоги'!E49</f>
        <v>4</v>
      </c>
      <c r="L49" s="32">
        <f>'II этап итоги'!F49</f>
        <v>0</v>
      </c>
      <c r="M49" s="32">
        <f>'II этап итоги'!G49</f>
        <v>0</v>
      </c>
      <c r="N49" s="32">
        <f>'II этап итоги'!H49</f>
        <v>0</v>
      </c>
    </row>
    <row r="50" spans="1:14" ht="15" customHeight="1" x14ac:dyDescent="0.25">
      <c r="A50" s="7" t="s">
        <v>44</v>
      </c>
      <c r="B50" s="1" t="str">
        <f>VLOOKUP(A50,'I и II этапы рейтинг'!$A$5:$B$89,2,0)</f>
        <v>59-62</v>
      </c>
      <c r="C50" s="1" t="str">
        <f t="shared" si="8"/>
        <v>2-3</v>
      </c>
      <c r="D50" s="8">
        <f t="shared" si="1"/>
        <v>22</v>
      </c>
      <c r="E50" s="8">
        <f t="shared" si="2"/>
        <v>8</v>
      </c>
      <c r="F50" s="9">
        <f>'I этап итоги'!E50</f>
        <v>8</v>
      </c>
      <c r="G50" s="9">
        <f>'I этап итоги'!F50</f>
        <v>0</v>
      </c>
      <c r="H50" s="9">
        <f>'I этап итоги'!G50</f>
        <v>0</v>
      </c>
      <c r="I50" s="9">
        <f>'I этап итоги'!H50</f>
        <v>0</v>
      </c>
      <c r="J50" s="31">
        <f t="shared" si="9"/>
        <v>14</v>
      </c>
      <c r="K50" s="32">
        <f>'II этап итоги'!E50</f>
        <v>13</v>
      </c>
      <c r="L50" s="32">
        <f>'II этап итоги'!F50</f>
        <v>0</v>
      </c>
      <c r="M50" s="32">
        <f>'II этап итоги'!G50</f>
        <v>0</v>
      </c>
      <c r="N50" s="32">
        <f>'II этап итоги'!H50</f>
        <v>1</v>
      </c>
    </row>
    <row r="51" spans="1:14" ht="15" customHeight="1" x14ac:dyDescent="0.25">
      <c r="A51" s="7" t="s">
        <v>45</v>
      </c>
      <c r="B51" s="1" t="str">
        <f>VLOOKUP(A51,'I и II этапы рейтинг'!$A$5:$B$89,2,0)</f>
        <v>12</v>
      </c>
      <c r="C51" s="1" t="str">
        <f t="shared" si="8"/>
        <v>1</v>
      </c>
      <c r="D51" s="8">
        <f t="shared" si="1"/>
        <v>63</v>
      </c>
      <c r="E51" s="8">
        <f t="shared" si="2"/>
        <v>20</v>
      </c>
      <c r="F51" s="9">
        <f>'I этап итоги'!E51</f>
        <v>5</v>
      </c>
      <c r="G51" s="9">
        <f>'I этап итоги'!F51</f>
        <v>6</v>
      </c>
      <c r="H51" s="9">
        <f>'I этап итоги'!G51</f>
        <v>6</v>
      </c>
      <c r="I51" s="9">
        <f>'I этап итоги'!H51</f>
        <v>3</v>
      </c>
      <c r="J51" s="31">
        <f t="shared" si="9"/>
        <v>43</v>
      </c>
      <c r="K51" s="32">
        <f>'II этап итоги'!E51</f>
        <v>20</v>
      </c>
      <c r="L51" s="32">
        <f>'II этап итоги'!F51</f>
        <v>5</v>
      </c>
      <c r="M51" s="32">
        <f>'II этап итоги'!G51</f>
        <v>12</v>
      </c>
      <c r="N51" s="32">
        <f>'II этап итоги'!H51</f>
        <v>6</v>
      </c>
    </row>
    <row r="52" spans="1:14" ht="15" customHeight="1" x14ac:dyDescent="0.25">
      <c r="A52" s="4" t="s">
        <v>46</v>
      </c>
      <c r="B52" s="5"/>
      <c r="C52" s="16"/>
      <c r="D52" s="12"/>
      <c r="E52" s="12"/>
      <c r="F52" s="13"/>
      <c r="G52" s="14"/>
      <c r="H52" s="13"/>
      <c r="I52" s="13"/>
      <c r="J52" s="34"/>
      <c r="K52" s="35"/>
      <c r="L52" s="14"/>
      <c r="M52" s="35"/>
      <c r="N52" s="35"/>
    </row>
    <row r="53" spans="1:14" ht="15" customHeight="1" x14ac:dyDescent="0.25">
      <c r="A53" s="7" t="s">
        <v>47</v>
      </c>
      <c r="B53" s="1" t="str">
        <f>VLOOKUP(A53,'I и II этапы рейтинг'!$A$5:$B$89,2,0)</f>
        <v>10</v>
      </c>
      <c r="C53" s="1" t="str">
        <f>RANK(D53,$D$53:$D$66)&amp;IF(COUNTIF($D$53:$D$66,D53)&gt;1,"-"&amp;RANK(D53,$D$53:$D$66)+COUNTIF($D$53:$D$66,D53)-1,"")</f>
        <v>2</v>
      </c>
      <c r="D53" s="8">
        <f t="shared" si="1"/>
        <v>65.5</v>
      </c>
      <c r="E53" s="8">
        <f t="shared" si="2"/>
        <v>28.5</v>
      </c>
      <c r="F53" s="9">
        <f>'I этап итоги'!E53</f>
        <v>10</v>
      </c>
      <c r="G53" s="9">
        <f>'I этап итоги'!F53</f>
        <v>3</v>
      </c>
      <c r="H53" s="9">
        <f>'I этап итоги'!G53</f>
        <v>15.5</v>
      </c>
      <c r="I53" s="9">
        <f>'I этап итоги'!H53</f>
        <v>0</v>
      </c>
      <c r="J53" s="31">
        <f t="shared" ref="J53:J66" si="10">SUM(K53:N53)</f>
        <v>37</v>
      </c>
      <c r="K53" s="32">
        <f>'II этап итоги'!E53</f>
        <v>20</v>
      </c>
      <c r="L53" s="32">
        <f>'II этап итоги'!F53</f>
        <v>5</v>
      </c>
      <c r="M53" s="32">
        <f>'II этап итоги'!G53</f>
        <v>10</v>
      </c>
      <c r="N53" s="32">
        <f>'II этап итоги'!H53</f>
        <v>2</v>
      </c>
    </row>
    <row r="54" spans="1:14" ht="15" customHeight="1" x14ac:dyDescent="0.25">
      <c r="A54" s="7" t="s">
        <v>48</v>
      </c>
      <c r="B54" s="1" t="str">
        <f>VLOOKUP(A54,'I и II этапы рейтинг'!$A$5:$B$89,2,0)</f>
        <v>37-40</v>
      </c>
      <c r="C54" s="1" t="str">
        <f t="shared" ref="C54:C66" si="11">RANK(D54,$D$53:$D$66)&amp;IF(COUNTIF($D$53:$D$66,D54)&gt;1,"-"&amp;RANK(D54,$D$53:$D$66)+COUNTIF($D$53:$D$66,D54)-1,"")</f>
        <v>8</v>
      </c>
      <c r="D54" s="8">
        <f t="shared" si="1"/>
        <v>35</v>
      </c>
      <c r="E54" s="8">
        <f t="shared" si="2"/>
        <v>21</v>
      </c>
      <c r="F54" s="9">
        <f>'I этап итоги'!E54</f>
        <v>7.5</v>
      </c>
      <c r="G54" s="9">
        <f>'I этап итоги'!F54</f>
        <v>9</v>
      </c>
      <c r="H54" s="9">
        <f>'I этап итоги'!G54</f>
        <v>4.5</v>
      </c>
      <c r="I54" s="9">
        <f>'I этап итоги'!H54</f>
        <v>0</v>
      </c>
      <c r="J54" s="31">
        <f t="shared" si="10"/>
        <v>14</v>
      </c>
      <c r="K54" s="32">
        <f>'II этап итоги'!E54</f>
        <v>2</v>
      </c>
      <c r="L54" s="32">
        <f>'II этап итоги'!F54</f>
        <v>6</v>
      </c>
      <c r="M54" s="32">
        <f>'II этап итоги'!G54</f>
        <v>6</v>
      </c>
      <c r="N54" s="32">
        <f>'II этап итоги'!H54</f>
        <v>0</v>
      </c>
    </row>
    <row r="55" spans="1:14" ht="15" customHeight="1" x14ac:dyDescent="0.25">
      <c r="A55" s="7" t="s">
        <v>49</v>
      </c>
      <c r="B55" s="1" t="str">
        <f>VLOOKUP(A55,'I и II этапы рейтинг'!$A$5:$B$89,2,0)</f>
        <v>67</v>
      </c>
      <c r="C55" s="1" t="str">
        <f t="shared" si="11"/>
        <v>12</v>
      </c>
      <c r="D55" s="8">
        <f t="shared" si="1"/>
        <v>18</v>
      </c>
      <c r="E55" s="8">
        <f t="shared" si="2"/>
        <v>11</v>
      </c>
      <c r="F55" s="9">
        <f>'I этап итоги'!E55</f>
        <v>8</v>
      </c>
      <c r="G55" s="9">
        <f>'I этап итоги'!F55</f>
        <v>0</v>
      </c>
      <c r="H55" s="9">
        <f>'I этап итоги'!G55</f>
        <v>3</v>
      </c>
      <c r="I55" s="9">
        <f>'I этап итоги'!H55</f>
        <v>0</v>
      </c>
      <c r="J55" s="31">
        <f t="shared" si="10"/>
        <v>7</v>
      </c>
      <c r="K55" s="32">
        <f>'II этап итоги'!E55</f>
        <v>4</v>
      </c>
      <c r="L55" s="32">
        <f>'II этап итоги'!F55</f>
        <v>0</v>
      </c>
      <c r="M55" s="32">
        <f>'II этап итоги'!G55</f>
        <v>1</v>
      </c>
      <c r="N55" s="32">
        <f>'II этап итоги'!H55</f>
        <v>2</v>
      </c>
    </row>
    <row r="56" spans="1:14" ht="15" customHeight="1" x14ac:dyDescent="0.25">
      <c r="A56" s="7" t="s">
        <v>50</v>
      </c>
      <c r="B56" s="1" t="str">
        <f>VLOOKUP(A56,'I и II этапы рейтинг'!$A$5:$B$89,2,0)</f>
        <v>83</v>
      </c>
      <c r="C56" s="1" t="str">
        <f>RANK(D56,$D$53:$D$66)&amp;IF(COUNTIF($D$53:$D$66,D56)&gt;1,"-"&amp;RANK(D56,$D$53:$D$66)+COUNTIF($D$53:$D$66,D56)-1,"")</f>
        <v>14</v>
      </c>
      <c r="D56" s="8">
        <f t="shared" si="1"/>
        <v>8</v>
      </c>
      <c r="E56" s="8">
        <f t="shared" si="2"/>
        <v>7</v>
      </c>
      <c r="F56" s="9">
        <f>'I этап итоги'!E56</f>
        <v>7</v>
      </c>
      <c r="G56" s="9">
        <f>'I этап итоги'!F56</f>
        <v>0</v>
      </c>
      <c r="H56" s="9">
        <f>'I этап итоги'!G56</f>
        <v>0</v>
      </c>
      <c r="I56" s="9">
        <f>'I этап итоги'!H56</f>
        <v>0</v>
      </c>
      <c r="J56" s="31">
        <f t="shared" si="10"/>
        <v>1</v>
      </c>
      <c r="K56" s="32">
        <f>'II этап итоги'!E56</f>
        <v>0.5</v>
      </c>
      <c r="L56" s="32">
        <f>'II этап итоги'!F56</f>
        <v>0</v>
      </c>
      <c r="M56" s="32">
        <f>'II этап итоги'!G56</f>
        <v>0</v>
      </c>
      <c r="N56" s="32">
        <f>'II этап итоги'!H56</f>
        <v>0.5</v>
      </c>
    </row>
    <row r="57" spans="1:14" ht="15" customHeight="1" x14ac:dyDescent="0.25">
      <c r="A57" s="7" t="s">
        <v>51</v>
      </c>
      <c r="B57" s="1" t="str">
        <f>VLOOKUP(A57,'I и II этапы рейтинг'!$A$5:$B$89,2,0)</f>
        <v>15</v>
      </c>
      <c r="C57" s="1" t="str">
        <f>RANK(D57,$D$53:$D$66)&amp;IF(COUNTIF($D$53:$D$66,D57)&gt;1,"-"&amp;RANK(D57,$D$53:$D$66)+COUNTIF($D$53:$D$66,D57)-1,"")</f>
        <v>3</v>
      </c>
      <c r="D57" s="8">
        <f t="shared" si="1"/>
        <v>59</v>
      </c>
      <c r="E57" s="8">
        <f t="shared" si="2"/>
        <v>25</v>
      </c>
      <c r="F57" s="9">
        <f>'I этап итоги'!E57</f>
        <v>9</v>
      </c>
      <c r="G57" s="9">
        <f>'I этап итоги'!F57</f>
        <v>0</v>
      </c>
      <c r="H57" s="9">
        <f>'I этап итоги'!G57</f>
        <v>13</v>
      </c>
      <c r="I57" s="9">
        <f>'I этап итоги'!H57</f>
        <v>3</v>
      </c>
      <c r="J57" s="31">
        <f t="shared" si="10"/>
        <v>34</v>
      </c>
      <c r="K57" s="32">
        <f>'II этап итоги'!E57</f>
        <v>18</v>
      </c>
      <c r="L57" s="32">
        <f>'II этап итоги'!F57</f>
        <v>3</v>
      </c>
      <c r="M57" s="32">
        <f>'II этап итоги'!G57</f>
        <v>11</v>
      </c>
      <c r="N57" s="32">
        <f>'II этап итоги'!H57</f>
        <v>2</v>
      </c>
    </row>
    <row r="58" spans="1:14" ht="15" customHeight="1" x14ac:dyDescent="0.25">
      <c r="A58" s="7" t="s">
        <v>52</v>
      </c>
      <c r="B58" s="1" t="str">
        <f>VLOOKUP(A58,'I и II этапы рейтинг'!$A$5:$B$89,2,0)</f>
        <v>43</v>
      </c>
      <c r="C58" s="1" t="str">
        <f t="shared" si="11"/>
        <v>9</v>
      </c>
      <c r="D58" s="8">
        <f t="shared" si="1"/>
        <v>32</v>
      </c>
      <c r="E58" s="8">
        <f t="shared" si="2"/>
        <v>20</v>
      </c>
      <c r="F58" s="9">
        <f>'I этап итоги'!E58</f>
        <v>8</v>
      </c>
      <c r="G58" s="9">
        <f>'I этап итоги'!F58</f>
        <v>9</v>
      </c>
      <c r="H58" s="9">
        <f>'I этап итоги'!G58</f>
        <v>2</v>
      </c>
      <c r="I58" s="9">
        <f>'I этап итоги'!H58</f>
        <v>1</v>
      </c>
      <c r="J58" s="31">
        <f t="shared" si="10"/>
        <v>12</v>
      </c>
      <c r="K58" s="32">
        <f>'II этап итоги'!E58</f>
        <v>5</v>
      </c>
      <c r="L58" s="32">
        <f>'II этап итоги'!F58</f>
        <v>6</v>
      </c>
      <c r="M58" s="32">
        <f>'II этап итоги'!G58</f>
        <v>0</v>
      </c>
      <c r="N58" s="32">
        <f>'II этап итоги'!H58</f>
        <v>1</v>
      </c>
    </row>
    <row r="59" spans="1:14" s="33" customFormat="1" ht="15" customHeight="1" x14ac:dyDescent="0.25">
      <c r="A59" s="10" t="s">
        <v>53</v>
      </c>
      <c r="B59" s="1" t="str">
        <f>VLOOKUP(A59,'I и II этапы рейтинг'!$A$5:$B$89,2,0)</f>
        <v>32-33</v>
      </c>
      <c r="C59" s="1" t="str">
        <f t="shared" si="11"/>
        <v>7</v>
      </c>
      <c r="D59" s="8">
        <f t="shared" si="1"/>
        <v>37.5</v>
      </c>
      <c r="E59" s="8">
        <f t="shared" si="2"/>
        <v>17</v>
      </c>
      <c r="F59" s="9">
        <f>'I этап итоги'!E59</f>
        <v>6</v>
      </c>
      <c r="G59" s="9">
        <f>'I этап итоги'!F59</f>
        <v>0</v>
      </c>
      <c r="H59" s="9">
        <f>'I этап итоги'!G59</f>
        <v>10</v>
      </c>
      <c r="I59" s="9">
        <f>'I этап итоги'!H59</f>
        <v>1</v>
      </c>
      <c r="J59" s="31">
        <f t="shared" si="10"/>
        <v>20.5</v>
      </c>
      <c r="K59" s="32">
        <f>'II этап итоги'!E59</f>
        <v>8</v>
      </c>
      <c r="L59" s="32">
        <f>'II этап итоги'!F59</f>
        <v>5</v>
      </c>
      <c r="M59" s="32">
        <f>'II этап итоги'!G59</f>
        <v>6</v>
      </c>
      <c r="N59" s="32">
        <f>'II этап итоги'!H59</f>
        <v>1.5</v>
      </c>
    </row>
    <row r="60" spans="1:14" s="33" customFormat="1" ht="15" customHeight="1" x14ac:dyDescent="0.25">
      <c r="A60" s="10" t="s">
        <v>54</v>
      </c>
      <c r="B60" s="1" t="str">
        <f>VLOOKUP(A60,'I и II этапы рейтинг'!$A$5:$B$89,2,0)</f>
        <v>22-23</v>
      </c>
      <c r="C60" s="1" t="str">
        <f t="shared" si="11"/>
        <v>5</v>
      </c>
      <c r="D60" s="8">
        <f t="shared" si="1"/>
        <v>51</v>
      </c>
      <c r="E60" s="8">
        <f t="shared" si="2"/>
        <v>26</v>
      </c>
      <c r="F60" s="9">
        <f>'I этап итоги'!E60</f>
        <v>10</v>
      </c>
      <c r="G60" s="9">
        <f>'I этап итоги'!F60</f>
        <v>8</v>
      </c>
      <c r="H60" s="9">
        <f>'I этап итоги'!G60</f>
        <v>8</v>
      </c>
      <c r="I60" s="9">
        <f>'I этап итоги'!H60</f>
        <v>0</v>
      </c>
      <c r="J60" s="31">
        <f t="shared" si="10"/>
        <v>25</v>
      </c>
      <c r="K60" s="32">
        <f>'II этап итоги'!E60</f>
        <v>12</v>
      </c>
      <c r="L60" s="32">
        <f>'II этап итоги'!F60</f>
        <v>6</v>
      </c>
      <c r="M60" s="32">
        <f>'II этап итоги'!G60</f>
        <v>6</v>
      </c>
      <c r="N60" s="32">
        <f>'II этап итоги'!H60</f>
        <v>1</v>
      </c>
    </row>
    <row r="61" spans="1:14" s="33" customFormat="1" ht="15" customHeight="1" x14ac:dyDescent="0.25">
      <c r="A61" s="10" t="s">
        <v>55</v>
      </c>
      <c r="B61" s="1" t="str">
        <f>VLOOKUP(A61,'I и II этапы рейтинг'!$A$5:$B$89,2,0)</f>
        <v>44-45</v>
      </c>
      <c r="C61" s="1" t="str">
        <f t="shared" si="11"/>
        <v>10</v>
      </c>
      <c r="D61" s="8">
        <f t="shared" si="1"/>
        <v>31</v>
      </c>
      <c r="E61" s="8">
        <f t="shared" si="2"/>
        <v>11</v>
      </c>
      <c r="F61" s="9">
        <f>'I этап итоги'!E61</f>
        <v>4.5</v>
      </c>
      <c r="G61" s="9">
        <f>'I этап итоги'!F61</f>
        <v>1</v>
      </c>
      <c r="H61" s="9">
        <f>'I этап итоги'!G61</f>
        <v>5.5</v>
      </c>
      <c r="I61" s="9">
        <f>'I этап итоги'!H61</f>
        <v>0</v>
      </c>
      <c r="J61" s="31">
        <f t="shared" si="10"/>
        <v>20</v>
      </c>
      <c r="K61" s="32">
        <f>'II этап итоги'!E61</f>
        <v>6</v>
      </c>
      <c r="L61" s="32">
        <f>'II этап итоги'!F61</f>
        <v>3</v>
      </c>
      <c r="M61" s="32">
        <f>'II этап итоги'!G61</f>
        <v>11</v>
      </c>
      <c r="N61" s="32">
        <f>'II этап итоги'!H61</f>
        <v>0</v>
      </c>
    </row>
    <row r="62" spans="1:14" s="33" customFormat="1" ht="15" customHeight="1" x14ac:dyDescent="0.25">
      <c r="A62" s="10" t="s">
        <v>56</v>
      </c>
      <c r="B62" s="1" t="str">
        <f>VLOOKUP(A62,'I и II этапы рейтинг'!$A$5:$B$89,2,0)</f>
        <v>4</v>
      </c>
      <c r="C62" s="1" t="str">
        <f t="shared" si="11"/>
        <v>1</v>
      </c>
      <c r="D62" s="8">
        <f t="shared" si="1"/>
        <v>79</v>
      </c>
      <c r="E62" s="8">
        <f t="shared" si="2"/>
        <v>32</v>
      </c>
      <c r="F62" s="9">
        <f>'I этап итоги'!E62</f>
        <v>12</v>
      </c>
      <c r="G62" s="9">
        <f>'I этап итоги'!F62</f>
        <v>1</v>
      </c>
      <c r="H62" s="9">
        <f>'I этап итоги'!G62</f>
        <v>13</v>
      </c>
      <c r="I62" s="9">
        <f>'I этап итоги'!H62</f>
        <v>6</v>
      </c>
      <c r="J62" s="31">
        <f t="shared" si="10"/>
        <v>47</v>
      </c>
      <c r="K62" s="32">
        <f>'II этап итоги'!E62</f>
        <v>22</v>
      </c>
      <c r="L62" s="32">
        <f>'II этап итоги'!F62</f>
        <v>6</v>
      </c>
      <c r="M62" s="32">
        <f>'II этап итоги'!G62</f>
        <v>12</v>
      </c>
      <c r="N62" s="32">
        <f>'II этап итоги'!H62</f>
        <v>7</v>
      </c>
    </row>
    <row r="63" spans="1:14" s="33" customFormat="1" ht="15" customHeight="1" x14ac:dyDescent="0.25">
      <c r="A63" s="10" t="s">
        <v>57</v>
      </c>
      <c r="B63" s="1" t="str">
        <f>VLOOKUP(A63,'I и II этапы рейтинг'!$A$5:$B$89,2,0)</f>
        <v>18</v>
      </c>
      <c r="C63" s="1" t="str">
        <f t="shared" si="11"/>
        <v>4</v>
      </c>
      <c r="D63" s="8">
        <f t="shared" si="1"/>
        <v>56</v>
      </c>
      <c r="E63" s="8">
        <f t="shared" si="2"/>
        <v>20</v>
      </c>
      <c r="F63" s="9">
        <f>'I этап итоги'!E63</f>
        <v>8</v>
      </c>
      <c r="G63" s="9">
        <f>'I этап итоги'!F63</f>
        <v>4</v>
      </c>
      <c r="H63" s="9">
        <f>'I этап итоги'!G63</f>
        <v>7</v>
      </c>
      <c r="I63" s="9">
        <f>'I этап итоги'!H63</f>
        <v>1</v>
      </c>
      <c r="J63" s="31">
        <f t="shared" si="10"/>
        <v>36</v>
      </c>
      <c r="K63" s="32">
        <f>'II этап итоги'!E63</f>
        <v>18</v>
      </c>
      <c r="L63" s="32">
        <f>'II этап итоги'!F63</f>
        <v>4</v>
      </c>
      <c r="M63" s="32">
        <f>'II этап итоги'!G63</f>
        <v>12</v>
      </c>
      <c r="N63" s="32">
        <f>'II этап итоги'!H63</f>
        <v>2</v>
      </c>
    </row>
    <row r="64" spans="1:14" s="33" customFormat="1" ht="15" customHeight="1" x14ac:dyDescent="0.25">
      <c r="A64" s="10" t="s">
        <v>58</v>
      </c>
      <c r="B64" s="1" t="str">
        <f>VLOOKUP(A64,'I и II этапы рейтинг'!$A$5:$B$89,2,0)</f>
        <v>71</v>
      </c>
      <c r="C64" s="1" t="str">
        <f t="shared" si="11"/>
        <v>13</v>
      </c>
      <c r="D64" s="8">
        <f t="shared" si="1"/>
        <v>17</v>
      </c>
      <c r="E64" s="8">
        <f t="shared" si="2"/>
        <v>8</v>
      </c>
      <c r="F64" s="9">
        <f>'I этап итоги'!E64</f>
        <v>4</v>
      </c>
      <c r="G64" s="9">
        <f>'I этап итоги'!F64</f>
        <v>2</v>
      </c>
      <c r="H64" s="9">
        <f>'I этап итоги'!G64</f>
        <v>2</v>
      </c>
      <c r="I64" s="9">
        <f>'I этап итоги'!H64</f>
        <v>0</v>
      </c>
      <c r="J64" s="31">
        <f t="shared" si="10"/>
        <v>9</v>
      </c>
      <c r="K64" s="32">
        <f>'II этап итоги'!E64</f>
        <v>3</v>
      </c>
      <c r="L64" s="32">
        <f>'II этап итоги'!F64</f>
        <v>6</v>
      </c>
      <c r="M64" s="32">
        <f>'II этап итоги'!G64</f>
        <v>0</v>
      </c>
      <c r="N64" s="32">
        <f>'II этап итоги'!H64</f>
        <v>0</v>
      </c>
    </row>
    <row r="65" spans="1:14" s="33" customFormat="1" ht="15" customHeight="1" x14ac:dyDescent="0.25">
      <c r="A65" s="10" t="s">
        <v>59</v>
      </c>
      <c r="B65" s="1" t="str">
        <f>VLOOKUP(A65,'I и II этапы рейтинг'!$A$5:$B$89,2,0)</f>
        <v>56-58</v>
      </c>
      <c r="C65" s="1" t="str">
        <f t="shared" si="11"/>
        <v>11</v>
      </c>
      <c r="D65" s="8">
        <f t="shared" si="1"/>
        <v>23</v>
      </c>
      <c r="E65" s="8">
        <f t="shared" si="2"/>
        <v>20</v>
      </c>
      <c r="F65" s="9">
        <f>'I этап итоги'!E65</f>
        <v>5</v>
      </c>
      <c r="G65" s="9">
        <f>'I этап итоги'!F65</f>
        <v>3</v>
      </c>
      <c r="H65" s="9">
        <f>'I этап итоги'!G65</f>
        <v>12</v>
      </c>
      <c r="I65" s="9">
        <f>'I этап итоги'!H65</f>
        <v>0</v>
      </c>
      <c r="J65" s="31">
        <f t="shared" si="10"/>
        <v>3</v>
      </c>
      <c r="K65" s="32">
        <f>'II этап итоги'!E65</f>
        <v>1</v>
      </c>
      <c r="L65" s="32">
        <f>'II этап итоги'!F65</f>
        <v>2</v>
      </c>
      <c r="M65" s="32">
        <f>'II этап итоги'!G65</f>
        <v>0</v>
      </c>
      <c r="N65" s="32">
        <f>'II этап итоги'!H65</f>
        <v>0</v>
      </c>
    </row>
    <row r="66" spans="1:14" ht="15" customHeight="1" x14ac:dyDescent="0.25">
      <c r="A66" s="7" t="s">
        <v>60</v>
      </c>
      <c r="B66" s="1" t="str">
        <f>VLOOKUP(A66,'I и II этапы рейтинг'!$A$5:$B$89,2,0)</f>
        <v>24</v>
      </c>
      <c r="C66" s="1" t="str">
        <f t="shared" si="11"/>
        <v>6</v>
      </c>
      <c r="D66" s="8">
        <f t="shared" si="1"/>
        <v>50</v>
      </c>
      <c r="E66" s="8">
        <f t="shared" si="2"/>
        <v>27</v>
      </c>
      <c r="F66" s="9">
        <f>'I этап итоги'!E66</f>
        <v>8</v>
      </c>
      <c r="G66" s="9">
        <f>'I этап итоги'!F66</f>
        <v>5</v>
      </c>
      <c r="H66" s="9">
        <f>'I этап итоги'!G66</f>
        <v>11</v>
      </c>
      <c r="I66" s="9">
        <f>'I этап итоги'!H66</f>
        <v>3</v>
      </c>
      <c r="J66" s="31">
        <f t="shared" si="10"/>
        <v>23</v>
      </c>
      <c r="K66" s="32">
        <f>'II этап итоги'!E66</f>
        <v>10</v>
      </c>
      <c r="L66" s="32">
        <f>'II этап итоги'!F66</f>
        <v>3</v>
      </c>
      <c r="M66" s="32">
        <f>'II этап итоги'!G66</f>
        <v>6</v>
      </c>
      <c r="N66" s="32">
        <f>'II этап итоги'!H66</f>
        <v>4</v>
      </c>
    </row>
    <row r="67" spans="1:14" ht="15" customHeight="1" x14ac:dyDescent="0.25">
      <c r="A67" s="4" t="s">
        <v>61</v>
      </c>
      <c r="B67" s="5"/>
      <c r="C67" s="16"/>
      <c r="D67" s="12"/>
      <c r="E67" s="12"/>
      <c r="F67" s="13"/>
      <c r="G67" s="14"/>
      <c r="H67" s="13"/>
      <c r="I67" s="13"/>
      <c r="J67" s="34"/>
      <c r="K67" s="35"/>
      <c r="L67" s="14"/>
      <c r="M67" s="35"/>
      <c r="N67" s="35"/>
    </row>
    <row r="68" spans="1:14" ht="15" customHeight="1" x14ac:dyDescent="0.25">
      <c r="A68" s="7" t="s">
        <v>62</v>
      </c>
      <c r="B68" s="1" t="str">
        <f>VLOOKUP(A68,'I и II этапы рейтинг'!$A$5:$B$89,2,0)</f>
        <v>54-55</v>
      </c>
      <c r="C68" s="1" t="str">
        <f>RANK(D68,$D$68:$D$73)&amp;IF(COUNTIF($D$68:$D$73,D68)&gt;1,"-"&amp;RANK(D68,$D$68:$D$73)+COUNTIF($D$68:$D$73,D68)-1,"")</f>
        <v>4-5</v>
      </c>
      <c r="D68" s="8">
        <f t="shared" si="1"/>
        <v>25</v>
      </c>
      <c r="E68" s="8">
        <f t="shared" si="2"/>
        <v>12</v>
      </c>
      <c r="F68" s="9">
        <f>'I этап итоги'!E68</f>
        <v>8</v>
      </c>
      <c r="G68" s="9">
        <f>'I этап итоги'!F68</f>
        <v>1</v>
      </c>
      <c r="H68" s="9">
        <f>'I этап итоги'!G68</f>
        <v>3</v>
      </c>
      <c r="I68" s="9">
        <f>'I этап итоги'!H68</f>
        <v>0</v>
      </c>
      <c r="J68" s="31">
        <f t="shared" ref="J68:J73" si="12">SUM(K68:N68)</f>
        <v>13</v>
      </c>
      <c r="K68" s="32">
        <f>'II этап итоги'!E68</f>
        <v>3</v>
      </c>
      <c r="L68" s="32">
        <f>'II этап итоги'!F68</f>
        <v>4</v>
      </c>
      <c r="M68" s="32">
        <f>'II этап итоги'!G68</f>
        <v>5</v>
      </c>
      <c r="N68" s="32">
        <f>'II этап итоги'!H68</f>
        <v>1</v>
      </c>
    </row>
    <row r="69" spans="1:14" ht="15" customHeight="1" x14ac:dyDescent="0.25">
      <c r="A69" s="7" t="s">
        <v>63</v>
      </c>
      <c r="B69" s="1" t="str">
        <f>VLOOKUP(A69,'I и II этапы рейтинг'!$A$5:$B$89,2,0)</f>
        <v>34</v>
      </c>
      <c r="C69" s="1" t="str">
        <f t="shared" ref="C69:C73" si="13">RANK(D69,$D$68:$D$73)&amp;IF(COUNTIF($D$68:$D$73,D69)&gt;1,"-"&amp;RANK(D69,$D$68:$D$73)+COUNTIF($D$68:$D$73,D69)-1,"")</f>
        <v>2</v>
      </c>
      <c r="D69" s="8">
        <f t="shared" si="1"/>
        <v>37</v>
      </c>
      <c r="E69" s="8">
        <f t="shared" si="2"/>
        <v>15</v>
      </c>
      <c r="F69" s="9">
        <f>'I этап итоги'!E69</f>
        <v>8</v>
      </c>
      <c r="G69" s="9">
        <f>'I этап итоги'!F69</f>
        <v>1</v>
      </c>
      <c r="H69" s="9">
        <f>'I этап итоги'!G69</f>
        <v>6</v>
      </c>
      <c r="I69" s="9">
        <f>'I этап итоги'!H69</f>
        <v>0</v>
      </c>
      <c r="J69" s="31">
        <f t="shared" si="12"/>
        <v>22</v>
      </c>
      <c r="K69" s="32">
        <f>'II этап итоги'!E69</f>
        <v>9</v>
      </c>
      <c r="L69" s="32">
        <f>'II этап итоги'!F69</f>
        <v>2</v>
      </c>
      <c r="M69" s="32">
        <f>'II этап итоги'!G69</f>
        <v>10</v>
      </c>
      <c r="N69" s="32">
        <f>'II этап итоги'!H69</f>
        <v>1</v>
      </c>
    </row>
    <row r="70" spans="1:14" ht="15" customHeight="1" x14ac:dyDescent="0.25">
      <c r="A70" s="7" t="s">
        <v>64</v>
      </c>
      <c r="B70" s="1" t="str">
        <f>VLOOKUP(A70,'I и II этапы рейтинг'!$A$5:$B$89,2,0)</f>
        <v>54-55</v>
      </c>
      <c r="C70" s="1" t="str">
        <f>RANK(D70,$D$68:$D$73)&amp;IF(COUNTIF($D$68:$D$73,D70)&gt;1,"-"&amp;RANK(D70,$D$68:$D$73)+COUNTIF($D$68:$D$73,D70)-1,"")</f>
        <v>4-5</v>
      </c>
      <c r="D70" s="8">
        <f t="shared" si="1"/>
        <v>25</v>
      </c>
      <c r="E70" s="8">
        <f t="shared" si="2"/>
        <v>14</v>
      </c>
      <c r="F70" s="9">
        <f>'I этап итоги'!E70</f>
        <v>8</v>
      </c>
      <c r="G70" s="9">
        <f>'I этап итоги'!F70</f>
        <v>1</v>
      </c>
      <c r="H70" s="9">
        <f>'I этап итоги'!G70</f>
        <v>5</v>
      </c>
      <c r="I70" s="9">
        <f>'I этап итоги'!H70</f>
        <v>0</v>
      </c>
      <c r="J70" s="31">
        <f t="shared" si="12"/>
        <v>11</v>
      </c>
      <c r="K70" s="32">
        <f>'II этап итоги'!E70</f>
        <v>2</v>
      </c>
      <c r="L70" s="32">
        <f>'II этап итоги'!F70</f>
        <v>4</v>
      </c>
      <c r="M70" s="32">
        <f>'II этап итоги'!G70</f>
        <v>5</v>
      </c>
      <c r="N70" s="32">
        <f>'II этап итоги'!H70</f>
        <v>0</v>
      </c>
    </row>
    <row r="71" spans="1:14" ht="15" customHeight="1" x14ac:dyDescent="0.25">
      <c r="A71" s="7" t="s">
        <v>65</v>
      </c>
      <c r="B71" s="1" t="str">
        <f>VLOOKUP(A71,'I и II этапы рейтинг'!$A$5:$B$89,2,0)</f>
        <v>51-53</v>
      </c>
      <c r="C71" s="1" t="str">
        <f t="shared" si="13"/>
        <v>3</v>
      </c>
      <c r="D71" s="8">
        <f t="shared" si="1"/>
        <v>26</v>
      </c>
      <c r="E71" s="8">
        <f t="shared" si="2"/>
        <v>11</v>
      </c>
      <c r="F71" s="9">
        <f>'I этап итоги'!E71</f>
        <v>5</v>
      </c>
      <c r="G71" s="9">
        <f>'I этап итоги'!F71</f>
        <v>0</v>
      </c>
      <c r="H71" s="9">
        <f>'I этап итоги'!G71</f>
        <v>5</v>
      </c>
      <c r="I71" s="9">
        <f>'I этап итоги'!H71</f>
        <v>1</v>
      </c>
      <c r="J71" s="31">
        <f t="shared" si="12"/>
        <v>15</v>
      </c>
      <c r="K71" s="32">
        <f>'II этап итоги'!E71</f>
        <v>8</v>
      </c>
      <c r="L71" s="32">
        <f>'II этап итоги'!F71</f>
        <v>0</v>
      </c>
      <c r="M71" s="32">
        <f>'II этап итоги'!G71</f>
        <v>6</v>
      </c>
      <c r="N71" s="32">
        <f>'II этап итоги'!H71</f>
        <v>1</v>
      </c>
    </row>
    <row r="72" spans="1:14" ht="15" customHeight="1" x14ac:dyDescent="0.25">
      <c r="A72" s="7" t="s">
        <v>66</v>
      </c>
      <c r="B72" s="1" t="str">
        <f>VLOOKUP(A72,'I и II этапы рейтинг'!$A$5:$B$89,2,0)</f>
        <v>5</v>
      </c>
      <c r="C72" s="1" t="str">
        <f t="shared" si="13"/>
        <v>1</v>
      </c>
      <c r="D72" s="8">
        <f t="shared" ref="D72:D73" si="14">E72+J72</f>
        <v>77.5</v>
      </c>
      <c r="E72" s="8">
        <f t="shared" ref="E72:E96" si="15">SUM(F72:I72)</f>
        <v>36</v>
      </c>
      <c r="F72" s="9">
        <f>'I этап итоги'!E72</f>
        <v>10</v>
      </c>
      <c r="G72" s="9">
        <f>'I этап итоги'!F72</f>
        <v>9</v>
      </c>
      <c r="H72" s="9">
        <f>'I этап итоги'!G72</f>
        <v>16</v>
      </c>
      <c r="I72" s="9">
        <f>'I этап итоги'!H72</f>
        <v>1</v>
      </c>
      <c r="J72" s="31">
        <f t="shared" si="12"/>
        <v>41.5</v>
      </c>
      <c r="K72" s="32">
        <f>'II этап итоги'!E72</f>
        <v>22</v>
      </c>
      <c r="L72" s="32">
        <f>'II этап итоги'!F72</f>
        <v>5</v>
      </c>
      <c r="M72" s="32">
        <f>'II этап итоги'!G72</f>
        <v>12</v>
      </c>
      <c r="N72" s="32">
        <f>'II этап итоги'!H72</f>
        <v>2.5</v>
      </c>
    </row>
    <row r="73" spans="1:14" ht="15" customHeight="1" x14ac:dyDescent="0.25">
      <c r="A73" s="7" t="s">
        <v>67</v>
      </c>
      <c r="B73" s="1" t="str">
        <f>VLOOKUP(A73,'I и II этапы рейтинг'!$A$5:$B$89,2,0)</f>
        <v>59-62</v>
      </c>
      <c r="C73" s="1" t="str">
        <f t="shared" si="13"/>
        <v>6</v>
      </c>
      <c r="D73" s="8">
        <f t="shared" si="14"/>
        <v>22</v>
      </c>
      <c r="E73" s="8">
        <f t="shared" si="15"/>
        <v>17</v>
      </c>
      <c r="F73" s="9">
        <f>'I этап итоги'!E73</f>
        <v>9</v>
      </c>
      <c r="G73" s="9">
        <f>'I этап итоги'!F73</f>
        <v>5</v>
      </c>
      <c r="H73" s="9">
        <f>'I этап итоги'!G73</f>
        <v>3</v>
      </c>
      <c r="I73" s="9">
        <f>'I этап итоги'!H73</f>
        <v>0</v>
      </c>
      <c r="J73" s="31">
        <f t="shared" si="12"/>
        <v>5</v>
      </c>
      <c r="K73" s="32">
        <f>'II этап итоги'!E73</f>
        <v>2</v>
      </c>
      <c r="L73" s="32">
        <f>'II этап итоги'!F73</f>
        <v>1</v>
      </c>
      <c r="M73" s="32">
        <f>'II этап итоги'!G73</f>
        <v>2</v>
      </c>
      <c r="N73" s="32">
        <f>'II этап итоги'!H73</f>
        <v>0</v>
      </c>
    </row>
    <row r="74" spans="1:14" ht="15" customHeight="1" x14ac:dyDescent="0.25">
      <c r="A74" s="4" t="s">
        <v>68</v>
      </c>
      <c r="B74" s="5"/>
      <c r="C74" s="16"/>
      <c r="D74" s="12"/>
      <c r="E74" s="12"/>
      <c r="F74" s="13"/>
      <c r="G74" s="14"/>
      <c r="H74" s="13"/>
      <c r="I74" s="13"/>
      <c r="J74" s="34"/>
      <c r="K74" s="35"/>
      <c r="L74" s="14"/>
      <c r="M74" s="35"/>
      <c r="N74" s="35"/>
    </row>
    <row r="75" spans="1:14" ht="15" customHeight="1" x14ac:dyDescent="0.25">
      <c r="A75" s="7" t="s">
        <v>69</v>
      </c>
      <c r="B75" s="1" t="str">
        <f>VLOOKUP(A75,'I и II этапы рейтинг'!$A$5:$B$89,2,0)</f>
        <v>30-31</v>
      </c>
      <c r="C75" s="1" t="str">
        <f>RANK(D75,$D$75:$D$86)&amp;IF(COUNTIF($D$75:$D$86,D75)&gt;1,"-"&amp;RANK(D75,$D$75:$D$86)+COUNTIF($D$75:$D$86,D75)-1,"")</f>
        <v>5</v>
      </c>
      <c r="D75" s="8">
        <f t="shared" ref="D75:D86" si="16">E75+J75</f>
        <v>39</v>
      </c>
      <c r="E75" s="8">
        <f t="shared" si="15"/>
        <v>10</v>
      </c>
      <c r="F75" s="9">
        <f>'I этап итоги'!E75</f>
        <v>4</v>
      </c>
      <c r="G75" s="9">
        <f>'I этап итоги'!F75</f>
        <v>5</v>
      </c>
      <c r="H75" s="9">
        <f>'I этап итоги'!G75</f>
        <v>0</v>
      </c>
      <c r="I75" s="9">
        <f>'I этап итоги'!H75</f>
        <v>1</v>
      </c>
      <c r="J75" s="31">
        <f t="shared" ref="J75:J86" si="17">SUM(K75:N75)</f>
        <v>29</v>
      </c>
      <c r="K75" s="32">
        <f>'II этап итоги'!E75</f>
        <v>15</v>
      </c>
      <c r="L75" s="32">
        <f>'II этап итоги'!F75</f>
        <v>6</v>
      </c>
      <c r="M75" s="32">
        <f>'II этап итоги'!G75</f>
        <v>6</v>
      </c>
      <c r="N75" s="32">
        <f>'II этап итоги'!H75</f>
        <v>2</v>
      </c>
    </row>
    <row r="76" spans="1:14" ht="15" customHeight="1" x14ac:dyDescent="0.25">
      <c r="A76" s="7" t="s">
        <v>70</v>
      </c>
      <c r="B76" s="1" t="str">
        <f>VLOOKUP(A76,'I и II этапы рейтинг'!$A$5:$B$89,2,0)</f>
        <v>63-64</v>
      </c>
      <c r="C76" s="1" t="str">
        <f t="shared" ref="C76:C86" si="18">RANK(D76,$D$75:$D$86)&amp;IF(COUNTIF($D$75:$D$86,D76)&gt;1,"-"&amp;RANK(D76,$D$75:$D$86)+COUNTIF($D$75:$D$86,D76)-1,"")</f>
        <v>8-9</v>
      </c>
      <c r="D76" s="8">
        <f t="shared" si="16"/>
        <v>21</v>
      </c>
      <c r="E76" s="8">
        <f t="shared" si="15"/>
        <v>13.5</v>
      </c>
      <c r="F76" s="9">
        <f>'I этап итоги'!E76</f>
        <v>9</v>
      </c>
      <c r="G76" s="9">
        <f>'I этап итоги'!F76</f>
        <v>0</v>
      </c>
      <c r="H76" s="9">
        <f>'I этап итоги'!G76</f>
        <v>4</v>
      </c>
      <c r="I76" s="9">
        <f>'I этап итоги'!H76</f>
        <v>0.5</v>
      </c>
      <c r="J76" s="31">
        <f t="shared" si="17"/>
        <v>7.5</v>
      </c>
      <c r="K76" s="32">
        <f>'II этап итоги'!E76</f>
        <v>1</v>
      </c>
      <c r="L76" s="32">
        <f>'II этап итоги'!F76</f>
        <v>1</v>
      </c>
      <c r="M76" s="32">
        <f>'II этап итоги'!G76</f>
        <v>4</v>
      </c>
      <c r="N76" s="32">
        <f>'II этап итоги'!H76</f>
        <v>1.5</v>
      </c>
    </row>
    <row r="77" spans="1:14" ht="15" customHeight="1" x14ac:dyDescent="0.25">
      <c r="A77" s="7" t="s">
        <v>71</v>
      </c>
      <c r="B77" s="1" t="str">
        <f>VLOOKUP(A77,'I и II этапы рейтинг'!$A$5:$B$89,2,0)</f>
        <v>77-78</v>
      </c>
      <c r="C77" s="1" t="str">
        <f t="shared" si="18"/>
        <v>10-11</v>
      </c>
      <c r="D77" s="8">
        <f t="shared" si="16"/>
        <v>13.5</v>
      </c>
      <c r="E77" s="8">
        <f t="shared" si="15"/>
        <v>10</v>
      </c>
      <c r="F77" s="9">
        <f>'I этап итоги'!E77</f>
        <v>9</v>
      </c>
      <c r="G77" s="9">
        <f>'I этап итоги'!F77</f>
        <v>1</v>
      </c>
      <c r="H77" s="9">
        <f>'I этап итоги'!G77</f>
        <v>0</v>
      </c>
      <c r="I77" s="9">
        <f>'I этап итоги'!H77</f>
        <v>0</v>
      </c>
      <c r="J77" s="31">
        <f t="shared" si="17"/>
        <v>3.5</v>
      </c>
      <c r="K77" s="32">
        <f>'II этап итоги'!E77</f>
        <v>1</v>
      </c>
      <c r="L77" s="32">
        <f>'II этап итоги'!F77</f>
        <v>1</v>
      </c>
      <c r="M77" s="32">
        <f>'II этап итоги'!G77</f>
        <v>0</v>
      </c>
      <c r="N77" s="32">
        <f>'II этап итоги'!H77</f>
        <v>1.5</v>
      </c>
    </row>
    <row r="78" spans="1:14" ht="15" customHeight="1" x14ac:dyDescent="0.25">
      <c r="A78" s="7" t="s">
        <v>72</v>
      </c>
      <c r="B78" s="1" t="str">
        <f>VLOOKUP(A78,'I и II этапы рейтинг'!$A$5:$B$89,2,0)</f>
        <v>77-78</v>
      </c>
      <c r="C78" s="1" t="str">
        <f t="shared" si="18"/>
        <v>10-11</v>
      </c>
      <c r="D78" s="8">
        <f t="shared" si="16"/>
        <v>13.5</v>
      </c>
      <c r="E78" s="8">
        <f t="shared" si="15"/>
        <v>9</v>
      </c>
      <c r="F78" s="9">
        <f>'I этап итоги'!E78</f>
        <v>7</v>
      </c>
      <c r="G78" s="9">
        <f>'I этап итоги'!F78</f>
        <v>0</v>
      </c>
      <c r="H78" s="9">
        <f>'I этап итоги'!G78</f>
        <v>2</v>
      </c>
      <c r="I78" s="9">
        <f>'I этап итоги'!H78</f>
        <v>0</v>
      </c>
      <c r="J78" s="31">
        <f t="shared" si="17"/>
        <v>4.5</v>
      </c>
      <c r="K78" s="32">
        <f>'II этап итоги'!E78</f>
        <v>2</v>
      </c>
      <c r="L78" s="32">
        <f>'II этап итоги'!F78</f>
        <v>1</v>
      </c>
      <c r="M78" s="32">
        <f>'II этап итоги'!G78</f>
        <v>0</v>
      </c>
      <c r="N78" s="32">
        <f>'II этап итоги'!H78</f>
        <v>1.5</v>
      </c>
    </row>
    <row r="79" spans="1:14" ht="15" customHeight="1" x14ac:dyDescent="0.25">
      <c r="A79" s="7" t="s">
        <v>73</v>
      </c>
      <c r="B79" s="1" t="str">
        <f>VLOOKUP(A79,'I и II этапы рейтинг'!$A$5:$B$89,2,0)</f>
        <v>20</v>
      </c>
      <c r="C79" s="1" t="str">
        <f t="shared" si="18"/>
        <v>4</v>
      </c>
      <c r="D79" s="8">
        <f t="shared" si="16"/>
        <v>54.5</v>
      </c>
      <c r="E79" s="8">
        <f t="shared" si="15"/>
        <v>25</v>
      </c>
      <c r="F79" s="9">
        <f>'I этап итоги'!E79</f>
        <v>6</v>
      </c>
      <c r="G79" s="9">
        <f>'I этап итоги'!F79</f>
        <v>8</v>
      </c>
      <c r="H79" s="9">
        <f>'I этап итоги'!G79</f>
        <v>7</v>
      </c>
      <c r="I79" s="9">
        <f>'I этап итоги'!H79</f>
        <v>4</v>
      </c>
      <c r="J79" s="31">
        <f t="shared" si="17"/>
        <v>29.5</v>
      </c>
      <c r="K79" s="32">
        <f>'II этап итоги'!E79</f>
        <v>11.5</v>
      </c>
      <c r="L79" s="32">
        <f>'II этап итоги'!F79</f>
        <v>6</v>
      </c>
      <c r="M79" s="32">
        <f>'II этап итоги'!G79</f>
        <v>6</v>
      </c>
      <c r="N79" s="32">
        <f>'II этап итоги'!H79</f>
        <v>6</v>
      </c>
    </row>
    <row r="80" spans="1:14" ht="15" customHeight="1" x14ac:dyDescent="0.25">
      <c r="A80" s="7" t="s">
        <v>74</v>
      </c>
      <c r="B80" s="1" t="str">
        <f>VLOOKUP(A80,'I и II этапы рейтинг'!$A$5:$B$89,2,0)</f>
        <v>84</v>
      </c>
      <c r="C80" s="1" t="str">
        <f t="shared" si="18"/>
        <v>12</v>
      </c>
      <c r="D80" s="8">
        <f t="shared" si="16"/>
        <v>4</v>
      </c>
      <c r="E80" s="8">
        <f t="shared" si="15"/>
        <v>3</v>
      </c>
      <c r="F80" s="9">
        <f>'I этап итоги'!E80</f>
        <v>3</v>
      </c>
      <c r="G80" s="9">
        <f>'I этап итоги'!F80</f>
        <v>0</v>
      </c>
      <c r="H80" s="9">
        <f>'I этап итоги'!G80</f>
        <v>0</v>
      </c>
      <c r="I80" s="9">
        <f>'I этап итоги'!H80</f>
        <v>0</v>
      </c>
      <c r="J80" s="31">
        <f t="shared" si="17"/>
        <v>1</v>
      </c>
      <c r="K80" s="32">
        <f>'II этап итоги'!E80</f>
        <v>1</v>
      </c>
      <c r="L80" s="32">
        <f>'II этап итоги'!F80</f>
        <v>0</v>
      </c>
      <c r="M80" s="32">
        <f>'II этап итоги'!G80</f>
        <v>0</v>
      </c>
      <c r="N80" s="32">
        <f>'II этап итоги'!H80</f>
        <v>0</v>
      </c>
    </row>
    <row r="81" spans="1:14" ht="15" customHeight="1" x14ac:dyDescent="0.25">
      <c r="A81" s="7" t="s">
        <v>75</v>
      </c>
      <c r="B81" s="1" t="str">
        <f>VLOOKUP(A81,'I и II этапы рейтинг'!$A$5:$B$89,2,0)</f>
        <v>2</v>
      </c>
      <c r="C81" s="1" t="str">
        <f>RANK(D81,$D$75:$D$86)&amp;IF(COUNTIF($D$75:$D$86,D81)&gt;1,"-"&amp;RANK(D81,$D$75:$D$86)+COUNTIF($D$75:$D$86,D81)-1,"")</f>
        <v>1</v>
      </c>
      <c r="D81" s="8">
        <f t="shared" si="16"/>
        <v>82</v>
      </c>
      <c r="E81" s="8">
        <f t="shared" si="15"/>
        <v>35</v>
      </c>
      <c r="F81" s="9">
        <f>'I этап итоги'!E81</f>
        <v>13</v>
      </c>
      <c r="G81" s="9">
        <f>'I этап итоги'!F81</f>
        <v>4</v>
      </c>
      <c r="H81" s="9">
        <f>'I этап итоги'!G81</f>
        <v>16</v>
      </c>
      <c r="I81" s="9">
        <f>'I этап итоги'!H81</f>
        <v>2</v>
      </c>
      <c r="J81" s="31">
        <f t="shared" si="17"/>
        <v>47</v>
      </c>
      <c r="K81" s="32">
        <f>'II этап итоги'!E81</f>
        <v>22</v>
      </c>
      <c r="L81" s="32">
        <f>'II этап итоги'!F81</f>
        <v>6</v>
      </c>
      <c r="M81" s="32">
        <f>'II этап итоги'!G81</f>
        <v>12</v>
      </c>
      <c r="N81" s="32">
        <f>'II этап итоги'!H81</f>
        <v>7</v>
      </c>
    </row>
    <row r="82" spans="1:14" ht="15" customHeight="1" x14ac:dyDescent="0.25">
      <c r="A82" s="7" t="s">
        <v>76</v>
      </c>
      <c r="B82" s="1" t="str">
        <f>VLOOKUP(A82,'I и II этапы рейтинг'!$A$5:$B$89,2,0)</f>
        <v>11</v>
      </c>
      <c r="C82" s="1" t="str">
        <f t="shared" si="18"/>
        <v>3</v>
      </c>
      <c r="D82" s="8">
        <f t="shared" si="16"/>
        <v>64</v>
      </c>
      <c r="E82" s="8">
        <f t="shared" si="15"/>
        <v>26</v>
      </c>
      <c r="F82" s="9">
        <f>'I этап итоги'!E82</f>
        <v>11</v>
      </c>
      <c r="G82" s="9">
        <f>'I этап итоги'!F82</f>
        <v>3</v>
      </c>
      <c r="H82" s="9">
        <f>'I этап итоги'!G82</f>
        <v>12</v>
      </c>
      <c r="I82" s="9">
        <f>'I этап итоги'!H82</f>
        <v>0</v>
      </c>
      <c r="J82" s="31">
        <f t="shared" si="17"/>
        <v>38</v>
      </c>
      <c r="K82" s="32">
        <f>'II этап итоги'!E82</f>
        <v>18</v>
      </c>
      <c r="L82" s="32">
        <f>'II этап итоги'!F82</f>
        <v>6</v>
      </c>
      <c r="M82" s="32">
        <f>'II этап итоги'!G82</f>
        <v>9</v>
      </c>
      <c r="N82" s="32">
        <f>'II этап итоги'!H82</f>
        <v>5</v>
      </c>
    </row>
    <row r="83" spans="1:14" ht="15" customHeight="1" x14ac:dyDescent="0.25">
      <c r="A83" s="7" t="s">
        <v>77</v>
      </c>
      <c r="B83" s="1" t="str">
        <f>VLOOKUP(A83,'I и II этапы рейтинг'!$A$5:$B$89,2,0)</f>
        <v>63-64</v>
      </c>
      <c r="C83" s="1" t="str">
        <f t="shared" si="18"/>
        <v>8-9</v>
      </c>
      <c r="D83" s="8">
        <f t="shared" si="16"/>
        <v>21</v>
      </c>
      <c r="E83" s="8">
        <f t="shared" si="15"/>
        <v>8</v>
      </c>
      <c r="F83" s="9">
        <f>'I этап итоги'!E83</f>
        <v>6</v>
      </c>
      <c r="G83" s="9">
        <f>'I этап итоги'!F83</f>
        <v>0</v>
      </c>
      <c r="H83" s="9">
        <f>'I этап итоги'!G83</f>
        <v>2</v>
      </c>
      <c r="I83" s="9">
        <f>'I этап итоги'!H83</f>
        <v>0</v>
      </c>
      <c r="J83" s="31">
        <f t="shared" si="17"/>
        <v>13</v>
      </c>
      <c r="K83" s="32">
        <f>'II этап итоги'!E83</f>
        <v>2</v>
      </c>
      <c r="L83" s="32">
        <f>'II этап итоги'!F83</f>
        <v>1</v>
      </c>
      <c r="M83" s="32">
        <f>'II этап итоги'!G83</f>
        <v>10</v>
      </c>
      <c r="N83" s="32">
        <f>'II этап итоги'!H83</f>
        <v>0</v>
      </c>
    </row>
    <row r="84" spans="1:14" ht="15" customHeight="1" x14ac:dyDescent="0.25">
      <c r="A84" s="7" t="s">
        <v>78</v>
      </c>
      <c r="B84" s="1" t="str">
        <f>VLOOKUP(A84,'I и II этапы рейтинг'!$A$5:$B$89,2,0)</f>
        <v>56-58</v>
      </c>
      <c r="C84" s="1" t="str">
        <f t="shared" si="18"/>
        <v>6</v>
      </c>
      <c r="D84" s="8">
        <f t="shared" si="16"/>
        <v>23</v>
      </c>
      <c r="E84" s="8">
        <f t="shared" si="15"/>
        <v>12</v>
      </c>
      <c r="F84" s="9">
        <f>'I этап итоги'!E84</f>
        <v>11</v>
      </c>
      <c r="G84" s="9">
        <f>'I этап итоги'!F84</f>
        <v>0</v>
      </c>
      <c r="H84" s="9">
        <f>'I этап итоги'!G84</f>
        <v>1</v>
      </c>
      <c r="I84" s="9">
        <f>'I этап итоги'!H84</f>
        <v>0</v>
      </c>
      <c r="J84" s="31">
        <f t="shared" si="17"/>
        <v>11</v>
      </c>
      <c r="K84" s="32">
        <f>'II этап итоги'!E84</f>
        <v>4</v>
      </c>
      <c r="L84" s="32">
        <f>'II этап итоги'!F84</f>
        <v>1</v>
      </c>
      <c r="M84" s="32">
        <f>'II этап итоги'!G84</f>
        <v>4</v>
      </c>
      <c r="N84" s="32">
        <f>'II этап итоги'!H84</f>
        <v>2</v>
      </c>
    </row>
    <row r="85" spans="1:14" s="33" customFormat="1" ht="15" customHeight="1" x14ac:dyDescent="0.25">
      <c r="A85" s="10" t="s">
        <v>79</v>
      </c>
      <c r="B85" s="1" t="str">
        <f>VLOOKUP(A85,'I и II этапы рейтинг'!$A$5:$B$89,2,0)</f>
        <v>3</v>
      </c>
      <c r="C85" s="1" t="str">
        <f t="shared" si="18"/>
        <v>2</v>
      </c>
      <c r="D85" s="8">
        <f t="shared" si="16"/>
        <v>81.5</v>
      </c>
      <c r="E85" s="8">
        <f t="shared" si="15"/>
        <v>33.5</v>
      </c>
      <c r="F85" s="9">
        <f>'I этап итоги'!E85</f>
        <v>11</v>
      </c>
      <c r="G85" s="9">
        <f>'I этап итоги'!F85</f>
        <v>5</v>
      </c>
      <c r="H85" s="9">
        <f>'I этап итоги'!G85</f>
        <v>14.5</v>
      </c>
      <c r="I85" s="9">
        <f>'I этап итоги'!H85</f>
        <v>3</v>
      </c>
      <c r="J85" s="31">
        <f t="shared" si="17"/>
        <v>48</v>
      </c>
      <c r="K85" s="32">
        <f>'II этап итоги'!E85</f>
        <v>22</v>
      </c>
      <c r="L85" s="32">
        <f>'II этап итоги'!F85</f>
        <v>6</v>
      </c>
      <c r="M85" s="32">
        <f>'II этап итоги'!G85</f>
        <v>12</v>
      </c>
      <c r="N85" s="32">
        <f>'II этап итоги'!H85</f>
        <v>8</v>
      </c>
    </row>
    <row r="86" spans="1:14" ht="15" customHeight="1" x14ac:dyDescent="0.25">
      <c r="A86" s="7" t="s">
        <v>80</v>
      </c>
      <c r="B86" s="1" t="str">
        <f>VLOOKUP(A86,'I и II этапы рейтинг'!$A$5:$B$89,2,0)</f>
        <v>59-62</v>
      </c>
      <c r="C86" s="1" t="str">
        <f t="shared" si="18"/>
        <v>7</v>
      </c>
      <c r="D86" s="8">
        <f t="shared" si="16"/>
        <v>22</v>
      </c>
      <c r="E86" s="8">
        <f t="shared" si="15"/>
        <v>14</v>
      </c>
      <c r="F86" s="9">
        <f>'I этап итоги'!E86</f>
        <v>7</v>
      </c>
      <c r="G86" s="9">
        <f>'I этап итоги'!F86</f>
        <v>0</v>
      </c>
      <c r="H86" s="9">
        <f>'I этап итоги'!G86</f>
        <v>7</v>
      </c>
      <c r="I86" s="9">
        <f>'I этап итоги'!H86</f>
        <v>0</v>
      </c>
      <c r="J86" s="31">
        <f t="shared" si="17"/>
        <v>8</v>
      </c>
      <c r="K86" s="32">
        <f>'II этап итоги'!E86</f>
        <v>4</v>
      </c>
      <c r="L86" s="32">
        <f>'II этап итоги'!F86</f>
        <v>1</v>
      </c>
      <c r="M86" s="32">
        <f>'II этап итоги'!G86</f>
        <v>3</v>
      </c>
      <c r="N86" s="32">
        <f>'II этап итоги'!H86</f>
        <v>0</v>
      </c>
    </row>
    <row r="87" spans="1:14" ht="15" customHeight="1" x14ac:dyDescent="0.25">
      <c r="A87" s="4" t="s">
        <v>81</v>
      </c>
      <c r="B87" s="5"/>
      <c r="C87" s="17"/>
      <c r="D87" s="12"/>
      <c r="E87" s="12"/>
      <c r="F87" s="13"/>
      <c r="G87" s="14"/>
      <c r="H87" s="13"/>
      <c r="I87" s="13"/>
      <c r="J87" s="34"/>
      <c r="K87" s="35"/>
      <c r="L87" s="14"/>
      <c r="M87" s="35"/>
      <c r="N87" s="35"/>
    </row>
    <row r="88" spans="1:14" ht="15" customHeight="1" x14ac:dyDescent="0.25">
      <c r="A88" s="7" t="s">
        <v>82</v>
      </c>
      <c r="B88" s="1" t="str">
        <f>VLOOKUP(A88,'I и II этапы рейтинг'!$A$5:$B$89,2,0)</f>
        <v>68-70</v>
      </c>
      <c r="C88" s="1" t="str">
        <f>RANK(D88,$D$88:$D$96)&amp;IF(COUNTIF($D$88:$D$96,D88)&gt;1,"-"&amp;RANK(D88,$D$88:$D$96)+COUNTIF($D$88:$D$96,D88)-1,"")</f>
        <v>6-7</v>
      </c>
      <c r="D88" s="8">
        <f t="shared" ref="D88:D96" si="19">E88+J88</f>
        <v>17.5</v>
      </c>
      <c r="E88" s="8">
        <f t="shared" si="15"/>
        <v>10</v>
      </c>
      <c r="F88" s="9">
        <f>'I этап итоги'!E88</f>
        <v>10</v>
      </c>
      <c r="G88" s="9">
        <f>'I этап итоги'!F88</f>
        <v>0</v>
      </c>
      <c r="H88" s="9">
        <f>'I этап итоги'!G88</f>
        <v>0</v>
      </c>
      <c r="I88" s="9">
        <f>'I этап итоги'!H88</f>
        <v>0</v>
      </c>
      <c r="J88" s="31">
        <f t="shared" ref="J88:J96" si="20">SUM(K88:N88)</f>
        <v>7.5</v>
      </c>
      <c r="K88" s="32">
        <f>'II этап итоги'!E88</f>
        <v>6</v>
      </c>
      <c r="L88" s="32">
        <f>'II этап итоги'!F88</f>
        <v>1</v>
      </c>
      <c r="M88" s="32">
        <f>'II этап итоги'!G88</f>
        <v>0</v>
      </c>
      <c r="N88" s="32">
        <f>'II этап итоги'!H88</f>
        <v>0.5</v>
      </c>
    </row>
    <row r="89" spans="1:14" ht="15" customHeight="1" x14ac:dyDescent="0.25">
      <c r="A89" s="7" t="s">
        <v>83</v>
      </c>
      <c r="B89" s="1" t="str">
        <f>VLOOKUP(A89,'I и II этапы рейтинг'!$A$5:$B$89,2,0)</f>
        <v>51-53</v>
      </c>
      <c r="C89" s="1" t="str">
        <f t="shared" ref="C89:C96" si="21">RANK(D89,$D$88:$D$96)&amp;IF(COUNTIF($D$88:$D$96,D89)&gt;1,"-"&amp;RANK(D89,$D$88:$D$96)+COUNTIF($D$88:$D$96,D89)-1,"")</f>
        <v>5</v>
      </c>
      <c r="D89" s="8">
        <f t="shared" si="19"/>
        <v>26</v>
      </c>
      <c r="E89" s="8">
        <f t="shared" si="15"/>
        <v>19</v>
      </c>
      <c r="F89" s="9">
        <f>'I этап итоги'!E89</f>
        <v>11</v>
      </c>
      <c r="G89" s="9">
        <f>'I этап итоги'!F89</f>
        <v>3</v>
      </c>
      <c r="H89" s="9">
        <f>'I этап итоги'!G89</f>
        <v>5</v>
      </c>
      <c r="I89" s="9">
        <f>'I этап итоги'!H89</f>
        <v>0</v>
      </c>
      <c r="J89" s="31">
        <f t="shared" si="20"/>
        <v>7</v>
      </c>
      <c r="K89" s="32">
        <f>'II этап итоги'!E89</f>
        <v>3</v>
      </c>
      <c r="L89" s="32">
        <f>'II этап итоги'!F89</f>
        <v>1</v>
      </c>
      <c r="M89" s="32">
        <f>'II этап итоги'!G89</f>
        <v>2</v>
      </c>
      <c r="N89" s="32">
        <f>'II этап итоги'!H89</f>
        <v>1</v>
      </c>
    </row>
    <row r="90" spans="1:14" ht="15" customHeight="1" x14ac:dyDescent="0.25">
      <c r="A90" s="7" t="s">
        <v>84</v>
      </c>
      <c r="B90" s="1" t="str">
        <f>VLOOKUP(A90,'I и II этапы рейтинг'!$A$5:$B$89,2,0)</f>
        <v>22-23</v>
      </c>
      <c r="C90" s="1" t="str">
        <f t="shared" si="21"/>
        <v>1</v>
      </c>
      <c r="D90" s="8">
        <f t="shared" si="19"/>
        <v>51</v>
      </c>
      <c r="E90" s="8">
        <f t="shared" si="15"/>
        <v>15</v>
      </c>
      <c r="F90" s="9">
        <f>'I этап итоги'!E90</f>
        <v>9</v>
      </c>
      <c r="G90" s="9">
        <f>'I этап итоги'!F90</f>
        <v>2</v>
      </c>
      <c r="H90" s="9">
        <f>'I этап итоги'!G90</f>
        <v>4</v>
      </c>
      <c r="I90" s="9">
        <f>'I этап итоги'!H90</f>
        <v>0</v>
      </c>
      <c r="J90" s="31">
        <f t="shared" si="20"/>
        <v>36</v>
      </c>
      <c r="K90" s="32">
        <f>'II этап итоги'!E90</f>
        <v>18</v>
      </c>
      <c r="L90" s="32">
        <f>'II этап итоги'!F90</f>
        <v>6</v>
      </c>
      <c r="M90" s="32">
        <f>'II этап итоги'!G90</f>
        <v>10</v>
      </c>
      <c r="N90" s="32">
        <f>'II этап итоги'!H90</f>
        <v>2</v>
      </c>
    </row>
    <row r="91" spans="1:14" ht="15" customHeight="1" x14ac:dyDescent="0.25">
      <c r="A91" s="7" t="s">
        <v>85</v>
      </c>
      <c r="B91" s="1" t="str">
        <f>VLOOKUP(A91,'I и II этапы рейтинг'!$A$5:$B$89,2,0)</f>
        <v>44-45</v>
      </c>
      <c r="C91" s="1" t="str">
        <f t="shared" si="21"/>
        <v>3</v>
      </c>
      <c r="D91" s="8">
        <f t="shared" si="19"/>
        <v>31</v>
      </c>
      <c r="E91" s="8">
        <f t="shared" si="15"/>
        <v>15</v>
      </c>
      <c r="F91" s="9">
        <f>'I этап итоги'!E91</f>
        <v>4</v>
      </c>
      <c r="G91" s="9">
        <f>'I этап итоги'!F91</f>
        <v>3</v>
      </c>
      <c r="H91" s="9">
        <f>'I этап итоги'!G91</f>
        <v>8</v>
      </c>
      <c r="I91" s="9">
        <f>'I этап итоги'!H91</f>
        <v>0</v>
      </c>
      <c r="J91" s="31">
        <f t="shared" si="20"/>
        <v>16</v>
      </c>
      <c r="K91" s="32">
        <f>'II этап итоги'!E91</f>
        <v>1</v>
      </c>
      <c r="L91" s="32">
        <f>'II этап итоги'!F91</f>
        <v>3</v>
      </c>
      <c r="M91" s="32">
        <f>'II этап итоги'!G91</f>
        <v>11</v>
      </c>
      <c r="N91" s="32">
        <f>'II этап итоги'!H91</f>
        <v>1</v>
      </c>
    </row>
    <row r="92" spans="1:14" ht="15" customHeight="1" x14ac:dyDescent="0.25">
      <c r="A92" s="7" t="s">
        <v>86</v>
      </c>
      <c r="B92" s="1" t="str">
        <f>VLOOKUP(A92,'I и II этапы рейтинг'!$A$5:$B$89,2,0)</f>
        <v>79</v>
      </c>
      <c r="C92" s="1" t="str">
        <f t="shared" si="21"/>
        <v>9</v>
      </c>
      <c r="D92" s="8">
        <f t="shared" si="19"/>
        <v>12.5</v>
      </c>
      <c r="E92" s="8">
        <f t="shared" si="15"/>
        <v>7</v>
      </c>
      <c r="F92" s="9">
        <f>'I этап итоги'!E92</f>
        <v>6</v>
      </c>
      <c r="G92" s="9">
        <f>'I этап итоги'!F92</f>
        <v>1</v>
      </c>
      <c r="H92" s="9">
        <f>'I этап итоги'!G92</f>
        <v>0</v>
      </c>
      <c r="I92" s="9">
        <f>'I этап итоги'!H92</f>
        <v>0</v>
      </c>
      <c r="J92" s="31">
        <f t="shared" si="20"/>
        <v>5.5</v>
      </c>
      <c r="K92" s="32">
        <f>'II этап итоги'!E92</f>
        <v>2.5</v>
      </c>
      <c r="L92" s="32">
        <f>'II этап итоги'!F92</f>
        <v>3</v>
      </c>
      <c r="M92" s="32">
        <f>'II этап итоги'!G92</f>
        <v>0</v>
      </c>
      <c r="N92" s="32">
        <f>'II этап итоги'!H92</f>
        <v>0</v>
      </c>
    </row>
    <row r="93" spans="1:14" ht="15" customHeight="1" x14ac:dyDescent="0.25">
      <c r="A93" s="7" t="s">
        <v>87</v>
      </c>
      <c r="B93" s="1" t="str">
        <f>VLOOKUP(A93,'I и II этапы рейтинг'!$A$5:$B$89,2,0)</f>
        <v>35</v>
      </c>
      <c r="C93" s="1" t="str">
        <f t="shared" si="21"/>
        <v>2</v>
      </c>
      <c r="D93" s="8">
        <f t="shared" si="19"/>
        <v>36.5</v>
      </c>
      <c r="E93" s="8">
        <f t="shared" si="15"/>
        <v>17.5</v>
      </c>
      <c r="F93" s="9">
        <f>'I этап итоги'!E93</f>
        <v>9.5</v>
      </c>
      <c r="G93" s="9">
        <f>'I этап итоги'!F93</f>
        <v>0</v>
      </c>
      <c r="H93" s="9">
        <f>'I этап итоги'!G93</f>
        <v>8</v>
      </c>
      <c r="I93" s="9">
        <f>'I этап итоги'!H93</f>
        <v>0</v>
      </c>
      <c r="J93" s="31">
        <f t="shared" si="20"/>
        <v>19</v>
      </c>
      <c r="K93" s="32">
        <f>'II этап итоги'!E93</f>
        <v>8</v>
      </c>
      <c r="L93" s="32">
        <f>'II этап итоги'!F93</f>
        <v>3</v>
      </c>
      <c r="M93" s="32">
        <f>'II этап итоги'!G93</f>
        <v>8</v>
      </c>
      <c r="N93" s="32">
        <f>'II этап итоги'!H93</f>
        <v>0</v>
      </c>
    </row>
    <row r="94" spans="1:14" ht="15" customHeight="1" x14ac:dyDescent="0.25">
      <c r="A94" s="7" t="s">
        <v>88</v>
      </c>
      <c r="B94" s="1" t="str">
        <f>VLOOKUP(A94,'I и II этапы рейтинг'!$A$5:$B$89,2,0)</f>
        <v>50</v>
      </c>
      <c r="C94" s="1" t="str">
        <f>RANK(D94,$D$88:$D$96)&amp;IF(COUNTIF($D$88:$D$96,D94)&gt;1,"-"&amp;RANK(D94,$D$88:$D$96)+COUNTIF($D$88:$D$96,D94)-1,"")</f>
        <v>4</v>
      </c>
      <c r="D94" s="8">
        <f t="shared" si="19"/>
        <v>27</v>
      </c>
      <c r="E94" s="8">
        <f t="shared" si="15"/>
        <v>16</v>
      </c>
      <c r="F94" s="9">
        <f>'I этап итоги'!E94</f>
        <v>7</v>
      </c>
      <c r="G94" s="9">
        <f>'I этап итоги'!F94</f>
        <v>3</v>
      </c>
      <c r="H94" s="9">
        <f>'I этап итоги'!G94</f>
        <v>6</v>
      </c>
      <c r="I94" s="9">
        <f>'I этап итоги'!H94</f>
        <v>0</v>
      </c>
      <c r="J94" s="31">
        <f t="shared" si="20"/>
        <v>11</v>
      </c>
      <c r="K94" s="32">
        <f>'II этап итоги'!E94</f>
        <v>3</v>
      </c>
      <c r="L94" s="32">
        <f>'II этап итоги'!F94</f>
        <v>6</v>
      </c>
      <c r="M94" s="32">
        <f>'II этап итоги'!G94</f>
        <v>2</v>
      </c>
      <c r="N94" s="32">
        <f>'II этап итоги'!H94</f>
        <v>0</v>
      </c>
    </row>
    <row r="95" spans="1:14" ht="15" customHeight="1" x14ac:dyDescent="0.25">
      <c r="A95" s="7" t="s">
        <v>89</v>
      </c>
      <c r="B95" s="1" t="str">
        <f>VLOOKUP(A95,'I и II этапы рейтинг'!$A$5:$B$89,2,0)</f>
        <v>68-70</v>
      </c>
      <c r="C95" s="1" t="str">
        <f t="shared" si="21"/>
        <v>6-7</v>
      </c>
      <c r="D95" s="8">
        <f t="shared" si="19"/>
        <v>17.5</v>
      </c>
      <c r="E95" s="8">
        <f t="shared" si="15"/>
        <v>11</v>
      </c>
      <c r="F95" s="9">
        <f>'I этап итоги'!E95</f>
        <v>6</v>
      </c>
      <c r="G95" s="9">
        <f>'I этап итоги'!F95</f>
        <v>0</v>
      </c>
      <c r="H95" s="9">
        <f>'I этап итоги'!G95</f>
        <v>5</v>
      </c>
      <c r="I95" s="9">
        <f>'I этап итоги'!H95</f>
        <v>0</v>
      </c>
      <c r="J95" s="31">
        <f t="shared" si="20"/>
        <v>6.5</v>
      </c>
      <c r="K95" s="32">
        <f>'II этап итоги'!E95</f>
        <v>0.5</v>
      </c>
      <c r="L95" s="32">
        <f>'II этап итоги'!F95</f>
        <v>4</v>
      </c>
      <c r="M95" s="32">
        <f>'II этап итоги'!G95</f>
        <v>0</v>
      </c>
      <c r="N95" s="32">
        <f>'II этап итоги'!H95</f>
        <v>2</v>
      </c>
    </row>
    <row r="96" spans="1:14" ht="15" customHeight="1" x14ac:dyDescent="0.25">
      <c r="A96" s="7" t="s">
        <v>90</v>
      </c>
      <c r="B96" s="1" t="str">
        <f>VLOOKUP(A96,'I и II этапы рейтинг'!$A$5:$B$89,2,0)</f>
        <v>73</v>
      </c>
      <c r="C96" s="1" t="str">
        <f t="shared" si="21"/>
        <v>8</v>
      </c>
      <c r="D96" s="8">
        <f t="shared" si="19"/>
        <v>15.5</v>
      </c>
      <c r="E96" s="8">
        <f t="shared" si="15"/>
        <v>13</v>
      </c>
      <c r="F96" s="9">
        <f>'I этап итоги'!E96</f>
        <v>13</v>
      </c>
      <c r="G96" s="9">
        <f>'I этап итоги'!F96</f>
        <v>0</v>
      </c>
      <c r="H96" s="9">
        <f>'I этап итоги'!G96</f>
        <v>0</v>
      </c>
      <c r="I96" s="9">
        <f>'I этап итоги'!H96</f>
        <v>0</v>
      </c>
      <c r="J96" s="31">
        <f t="shared" si="20"/>
        <v>2.5</v>
      </c>
      <c r="K96" s="32">
        <f>'II этап итоги'!E96</f>
        <v>2.5</v>
      </c>
      <c r="L96" s="32">
        <f>'II этап итоги'!F96</f>
        <v>0</v>
      </c>
      <c r="M96" s="32">
        <f>'II этап итоги'!G96</f>
        <v>0</v>
      </c>
      <c r="N96" s="32">
        <f>'II этап итоги'!H96</f>
        <v>0</v>
      </c>
    </row>
    <row r="97" spans="1:14" ht="15" customHeight="1" x14ac:dyDescent="0.25">
      <c r="A97" s="4" t="s">
        <v>108</v>
      </c>
      <c r="B97" s="5"/>
      <c r="C97" s="17"/>
      <c r="D97" s="12"/>
      <c r="E97" s="13"/>
      <c r="F97" s="14"/>
      <c r="G97" s="13"/>
      <c r="H97" s="13"/>
      <c r="I97" s="13"/>
      <c r="J97" s="13"/>
      <c r="K97" s="13"/>
      <c r="L97" s="13"/>
      <c r="M97" s="13"/>
      <c r="N97" s="13"/>
    </row>
    <row r="98" spans="1:14" ht="15" customHeight="1" x14ac:dyDescent="0.25">
      <c r="A98" s="7" t="s">
        <v>117</v>
      </c>
      <c r="B98" s="1" t="str">
        <f>VLOOKUP(A98,'I и II этапы рейтинг'!$A$5:$B$89,2,0)</f>
        <v>80</v>
      </c>
      <c r="C98" s="1" t="str">
        <f>RANK(D98,$D$98:$D$99)&amp;IF(COUNTIF($D$98:$D$99,D98)&gt;1,"-"&amp;RANK(D98,$D$98:$D$99)+COUNTIF($D$98:$D$99,D98)-1,"")</f>
        <v>1</v>
      </c>
      <c r="D98" s="8">
        <f t="shared" ref="D98:D99" si="22">E98+J98</f>
        <v>11</v>
      </c>
      <c r="E98" s="8">
        <f t="shared" ref="E98:E99" si="23">SUM(F98:I98)</f>
        <v>8.5</v>
      </c>
      <c r="F98" s="9">
        <f>'I этап итоги'!E98</f>
        <v>3.5</v>
      </c>
      <c r="G98" s="9"/>
      <c r="H98" s="9">
        <f>'I этап итоги'!G98</f>
        <v>3</v>
      </c>
      <c r="I98" s="9">
        <f>'I этап итоги'!H98</f>
        <v>2</v>
      </c>
      <c r="J98" s="31">
        <f t="shared" ref="J98:J99" si="24">SUM(K98:N98)</f>
        <v>2.5</v>
      </c>
      <c r="K98" s="32">
        <f>'II этап итоги'!E98</f>
        <v>0.5</v>
      </c>
      <c r="L98" s="32"/>
      <c r="M98" s="32"/>
      <c r="N98" s="32">
        <f>'II этап итоги'!H98</f>
        <v>2</v>
      </c>
    </row>
    <row r="99" spans="1:14" ht="15" customHeight="1" x14ac:dyDescent="0.25">
      <c r="A99" s="7" t="s">
        <v>118</v>
      </c>
      <c r="B99" s="1" t="str">
        <f>VLOOKUP(A99,'I и II этапы рейтинг'!$A$5:$B$89,2,0)</f>
        <v>85</v>
      </c>
      <c r="C99" s="1" t="str">
        <f>RANK(D99,$D$98:$D$99)&amp;IF(COUNTIF($D$98:$D$99,D99)&gt;1,"-"&amp;RANK(D99,$D$98:$D$99)+COUNTIF($D$98:$D$99,D99)-1,"")</f>
        <v>2</v>
      </c>
      <c r="D99" s="8">
        <f t="shared" si="22"/>
        <v>3.5</v>
      </c>
      <c r="E99" s="8">
        <f t="shared" si="23"/>
        <v>3</v>
      </c>
      <c r="F99" s="9">
        <f>'I этап итоги'!E99</f>
        <v>3</v>
      </c>
      <c r="G99" s="9"/>
      <c r="H99" s="9">
        <f>'I этап итоги'!G99</f>
        <v>0</v>
      </c>
      <c r="I99" s="9">
        <f>'I этап итоги'!H99</f>
        <v>0</v>
      </c>
      <c r="J99" s="31">
        <f t="shared" si="24"/>
        <v>0.5</v>
      </c>
      <c r="K99" s="32">
        <f>'II этап итоги'!E99</f>
        <v>0.5</v>
      </c>
      <c r="L99" s="32"/>
      <c r="M99" s="32"/>
      <c r="N99" s="32">
        <f>'II этап итоги'!H99</f>
        <v>0</v>
      </c>
    </row>
    <row r="100" spans="1:14" ht="15" customHeight="1" x14ac:dyDescent="0.25"/>
    <row r="101" spans="1:14" ht="15" customHeight="1" x14ac:dyDescent="0.25">
      <c r="A101" s="15" t="s">
        <v>119</v>
      </c>
    </row>
  </sheetData>
  <mergeCells count="7">
    <mergeCell ref="J2:N2"/>
    <mergeCell ref="A1:N1"/>
    <mergeCell ref="A2:A3"/>
    <mergeCell ref="D2:D3"/>
    <mergeCell ref="E2:I2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3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17" sqref="A17"/>
    </sheetView>
  </sheetViews>
  <sheetFormatPr defaultRowHeight="14.4" x14ac:dyDescent="0.3"/>
  <cols>
    <col min="1" max="1" width="25.5546875" customWidth="1"/>
    <col min="5" max="8" width="18.33203125" customWidth="1"/>
  </cols>
  <sheetData>
    <row r="1" spans="1:8" x14ac:dyDescent="0.3">
      <c r="A1" s="18" t="s">
        <v>105</v>
      </c>
      <c r="B1" s="18"/>
      <c r="C1" s="18"/>
      <c r="D1" s="18"/>
      <c r="E1" s="18"/>
      <c r="F1" s="18"/>
      <c r="G1" s="18"/>
      <c r="H1" s="18"/>
    </row>
    <row r="2" spans="1:8" x14ac:dyDescent="0.3">
      <c r="A2" s="19" t="s">
        <v>111</v>
      </c>
      <c r="B2" s="20"/>
      <c r="C2" s="20"/>
      <c r="D2" s="20"/>
      <c r="E2" s="20"/>
      <c r="F2" s="20"/>
      <c r="G2" s="20"/>
      <c r="H2" s="20"/>
    </row>
    <row r="3" spans="1:8" ht="105.6" x14ac:dyDescent="0.3">
      <c r="A3" s="1" t="s">
        <v>106</v>
      </c>
      <c r="B3" s="1" t="s">
        <v>93</v>
      </c>
      <c r="C3" s="1" t="s">
        <v>94</v>
      </c>
      <c r="D3" s="1" t="s">
        <v>102</v>
      </c>
      <c r="E3" s="1" t="s">
        <v>107</v>
      </c>
      <c r="F3" s="1" t="s">
        <v>96</v>
      </c>
      <c r="G3" s="1" t="s">
        <v>97</v>
      </c>
      <c r="H3" s="1" t="s">
        <v>112</v>
      </c>
    </row>
    <row r="4" spans="1:8" ht="15" customHeight="1" x14ac:dyDescent="0.3">
      <c r="A4" s="2" t="s">
        <v>0</v>
      </c>
      <c r="B4" s="2" t="s">
        <v>98</v>
      </c>
      <c r="C4" s="2" t="s">
        <v>98</v>
      </c>
      <c r="D4" s="2" t="s">
        <v>91</v>
      </c>
      <c r="E4" s="3" t="s">
        <v>91</v>
      </c>
      <c r="F4" s="3" t="s">
        <v>91</v>
      </c>
      <c r="G4" s="3" t="s">
        <v>91</v>
      </c>
      <c r="H4" s="3" t="s">
        <v>91</v>
      </c>
    </row>
    <row r="5" spans="1:8" ht="15" customHeight="1" x14ac:dyDescent="0.3">
      <c r="A5" s="2" t="s">
        <v>109</v>
      </c>
      <c r="B5" s="2"/>
      <c r="C5" s="2"/>
      <c r="D5" s="2">
        <f>SUM(E5:H5)</f>
        <v>47</v>
      </c>
      <c r="E5" s="3">
        <v>16</v>
      </c>
      <c r="F5" s="3">
        <v>9</v>
      </c>
      <c r="G5" s="3">
        <v>16</v>
      </c>
      <c r="H5" s="3">
        <v>6</v>
      </c>
    </row>
    <row r="6" spans="1:8" ht="15" customHeight="1" x14ac:dyDescent="0.3">
      <c r="A6" s="4" t="s">
        <v>1</v>
      </c>
      <c r="B6" s="5"/>
      <c r="C6" s="5"/>
      <c r="D6" s="5"/>
      <c r="E6" s="6"/>
      <c r="F6" s="6"/>
      <c r="G6" s="6"/>
      <c r="H6" s="6"/>
    </row>
    <row r="7" spans="1:8" ht="15" customHeight="1" x14ac:dyDescent="0.3">
      <c r="A7" s="7" t="s">
        <v>2</v>
      </c>
      <c r="B7" s="1" t="str">
        <f>RANK(D7,$D$7:$D$99)&amp;IF(COUNTIF($D$7:$D$99,D7)&gt;1,"-"&amp;RANK(D7,$D$7:$D$99)+COUNTIF($D$7:$D$99,D7)-1,"")</f>
        <v>57-60</v>
      </c>
      <c r="C7" s="1" t="str">
        <f>RANK(D7,$D$7:$D$24)&amp;IF(COUNTIF($D$7:$D$24,D7)&gt;1,"-"&amp;RANK(D7,$D$7:$D$24)+COUNTIF($D$7:$D$24,D7)-1,"")</f>
        <v>14-15</v>
      </c>
      <c r="D7" s="8">
        <f>SUM(E7:H7)</f>
        <v>12</v>
      </c>
      <c r="E7" s="9">
        <v>11</v>
      </c>
      <c r="F7" s="9">
        <v>0</v>
      </c>
      <c r="G7" s="9">
        <v>0</v>
      </c>
      <c r="H7" s="9">
        <v>1</v>
      </c>
    </row>
    <row r="8" spans="1:8" ht="15" customHeight="1" x14ac:dyDescent="0.3">
      <c r="A8" s="7" t="s">
        <v>3</v>
      </c>
      <c r="B8" s="1" t="str">
        <f t="shared" ref="B8:B9" si="0">RANK(D8,$D$7:$D$99)&amp;IF(COUNTIF($D$7:$D$99,D8)&gt;1,"-"&amp;RANK(D8,$D$7:$D$99)+COUNTIF($D$7:$D$99,D8)-1,"")</f>
        <v>23-26</v>
      </c>
      <c r="C8" s="1" t="str">
        <f t="shared" ref="C8:C24" si="1">RANK(D8,$D$7:$D$24)&amp;IF(COUNTIF($D$7:$D$24,D8)&gt;1,"-"&amp;RANK(D8,$D$7:$D$24)+COUNTIF($D$7:$D$24,D8)-1,"")</f>
        <v>4-5</v>
      </c>
      <c r="D8" s="8">
        <f t="shared" ref="D8:D24" si="2">SUM(E8:H8)</f>
        <v>21</v>
      </c>
      <c r="E8" s="9">
        <v>6</v>
      </c>
      <c r="F8" s="9">
        <v>1</v>
      </c>
      <c r="G8" s="9">
        <v>14</v>
      </c>
      <c r="H8" s="9">
        <v>0</v>
      </c>
    </row>
    <row r="9" spans="1:8" ht="15" customHeight="1" x14ac:dyDescent="0.3">
      <c r="A9" s="7" t="s">
        <v>4</v>
      </c>
      <c r="B9" s="1" t="str">
        <f t="shared" si="0"/>
        <v>5-6</v>
      </c>
      <c r="C9" s="1" t="str">
        <f t="shared" si="1"/>
        <v>1</v>
      </c>
      <c r="D9" s="8">
        <f t="shared" si="2"/>
        <v>33</v>
      </c>
      <c r="E9" s="9">
        <v>10</v>
      </c>
      <c r="F9" s="9">
        <v>7</v>
      </c>
      <c r="G9" s="9">
        <v>15</v>
      </c>
      <c r="H9" s="9">
        <v>1</v>
      </c>
    </row>
    <row r="10" spans="1:8" ht="15" customHeight="1" x14ac:dyDescent="0.3">
      <c r="A10" s="7" t="s">
        <v>5</v>
      </c>
      <c r="B10" s="1" t="str">
        <f>RANK(D10,$D$7:$D$99)&amp;IF(COUNTIF($D$7:$D$99,D10)&gt;1,"-"&amp;RANK(D10,$D$7:$D$99)+COUNTIF($D$7:$D$99,D10)-1,"")</f>
        <v>23-26</v>
      </c>
      <c r="C10" s="1" t="str">
        <f t="shared" si="1"/>
        <v>4-5</v>
      </c>
      <c r="D10" s="8">
        <f t="shared" si="2"/>
        <v>21</v>
      </c>
      <c r="E10" s="9">
        <v>4</v>
      </c>
      <c r="F10" s="9">
        <v>7</v>
      </c>
      <c r="G10" s="9">
        <v>10</v>
      </c>
      <c r="H10" s="9">
        <v>0</v>
      </c>
    </row>
    <row r="11" spans="1:8" ht="15" customHeight="1" x14ac:dyDescent="0.3">
      <c r="A11" s="7" t="s">
        <v>6</v>
      </c>
      <c r="B11" s="1" t="str">
        <f>RANK(D11,$D$7:$D$99)&amp;IF(COUNTIF($D$7:$D$99,D11)&gt;1,"-"&amp;RANK(D11,$D$7:$D$99)+COUNTIF($D$7:$D$99,D11)-1,"")</f>
        <v>34-35</v>
      </c>
      <c r="C11" s="1" t="str">
        <f>RANK(D11,$D$7:$D$24)&amp;IF(COUNTIF($D$7:$D$24,D11)&gt;1,"-"&amp;RANK(D11,$D$7:$D$24)+COUNTIF($D$7:$D$24,D11)-1,"")</f>
        <v>7-8</v>
      </c>
      <c r="D11" s="8">
        <f t="shared" si="2"/>
        <v>18</v>
      </c>
      <c r="E11" s="9">
        <v>11</v>
      </c>
      <c r="F11" s="9">
        <v>7</v>
      </c>
      <c r="G11" s="9">
        <v>0</v>
      </c>
      <c r="H11" s="9">
        <v>0</v>
      </c>
    </row>
    <row r="12" spans="1:8" ht="15" customHeight="1" x14ac:dyDescent="0.3">
      <c r="A12" s="7" t="s">
        <v>7</v>
      </c>
      <c r="B12" s="1" t="str">
        <f t="shared" ref="B12:B75" si="3">RANK(D12,$D$7:$D$99)&amp;IF(COUNTIF($D$7:$D$99,D12)&gt;1,"-"&amp;RANK(D12,$D$7:$D$99)+COUNTIF($D$7:$D$99,D12)-1,"")</f>
        <v>61-66</v>
      </c>
      <c r="C12" s="1" t="str">
        <f t="shared" si="1"/>
        <v>16</v>
      </c>
      <c r="D12" s="8">
        <f t="shared" si="2"/>
        <v>11</v>
      </c>
      <c r="E12" s="9">
        <v>9</v>
      </c>
      <c r="F12" s="9">
        <v>2</v>
      </c>
      <c r="G12" s="9">
        <v>0</v>
      </c>
      <c r="H12" s="9">
        <v>0</v>
      </c>
    </row>
    <row r="13" spans="1:8" ht="15" customHeight="1" x14ac:dyDescent="0.3">
      <c r="A13" s="7" t="s">
        <v>8</v>
      </c>
      <c r="B13" s="1" t="str">
        <f t="shared" si="3"/>
        <v>57-60</v>
      </c>
      <c r="C13" s="1" t="str">
        <f t="shared" si="1"/>
        <v>14-15</v>
      </c>
      <c r="D13" s="8">
        <f t="shared" si="2"/>
        <v>12</v>
      </c>
      <c r="E13" s="9">
        <v>8</v>
      </c>
      <c r="F13" s="9">
        <v>0</v>
      </c>
      <c r="G13" s="9">
        <v>4</v>
      </c>
      <c r="H13" s="9">
        <v>0</v>
      </c>
    </row>
    <row r="14" spans="1:8" ht="15" customHeight="1" x14ac:dyDescent="0.3">
      <c r="A14" s="7" t="s">
        <v>9</v>
      </c>
      <c r="B14" s="1" t="str">
        <f t="shared" si="3"/>
        <v>32</v>
      </c>
      <c r="C14" s="1" t="str">
        <f t="shared" si="1"/>
        <v>6</v>
      </c>
      <c r="D14" s="8">
        <f t="shared" si="2"/>
        <v>19.5</v>
      </c>
      <c r="E14" s="9">
        <v>8</v>
      </c>
      <c r="F14" s="9">
        <v>6</v>
      </c>
      <c r="G14" s="9">
        <v>4.5</v>
      </c>
      <c r="H14" s="9">
        <v>1</v>
      </c>
    </row>
    <row r="15" spans="1:8" ht="15" customHeight="1" x14ac:dyDescent="0.3">
      <c r="A15" s="7" t="s">
        <v>10</v>
      </c>
      <c r="B15" s="1" t="str">
        <f t="shared" si="3"/>
        <v>37-40</v>
      </c>
      <c r="C15" s="1" t="str">
        <f t="shared" si="1"/>
        <v>9-10</v>
      </c>
      <c r="D15" s="8">
        <f t="shared" si="2"/>
        <v>17</v>
      </c>
      <c r="E15" s="9">
        <v>7</v>
      </c>
      <c r="F15" s="9">
        <v>3</v>
      </c>
      <c r="G15" s="9">
        <v>7</v>
      </c>
      <c r="H15" s="9">
        <v>0</v>
      </c>
    </row>
    <row r="16" spans="1:8" ht="15" customHeight="1" x14ac:dyDescent="0.3">
      <c r="A16" s="7" t="s">
        <v>11</v>
      </c>
      <c r="B16" s="1" t="str">
        <f t="shared" si="3"/>
        <v>10-11</v>
      </c>
      <c r="C16" s="1" t="str">
        <f t="shared" si="1"/>
        <v>2</v>
      </c>
      <c r="D16" s="8">
        <f t="shared" si="2"/>
        <v>27</v>
      </c>
      <c r="E16" s="9">
        <v>9</v>
      </c>
      <c r="F16" s="9">
        <v>0</v>
      </c>
      <c r="G16" s="9">
        <v>15</v>
      </c>
      <c r="H16" s="9">
        <v>3</v>
      </c>
    </row>
    <row r="17" spans="1:8" ht="15" customHeight="1" x14ac:dyDescent="0.3">
      <c r="A17" s="7" t="s">
        <v>12</v>
      </c>
      <c r="B17" s="1" t="str">
        <f t="shared" si="3"/>
        <v>73-74</v>
      </c>
      <c r="C17" s="1" t="str">
        <f t="shared" si="1"/>
        <v>18</v>
      </c>
      <c r="D17" s="8">
        <f t="shared" si="2"/>
        <v>9</v>
      </c>
      <c r="E17" s="9">
        <v>6</v>
      </c>
      <c r="F17" s="9">
        <v>0</v>
      </c>
      <c r="G17" s="9">
        <v>2</v>
      </c>
      <c r="H17" s="9">
        <v>1</v>
      </c>
    </row>
    <row r="18" spans="1:8" ht="15" customHeight="1" x14ac:dyDescent="0.3">
      <c r="A18" s="7" t="s">
        <v>13</v>
      </c>
      <c r="B18" s="1" t="str">
        <f t="shared" si="3"/>
        <v>43-48</v>
      </c>
      <c r="C18" s="1" t="str">
        <f t="shared" si="1"/>
        <v>12</v>
      </c>
      <c r="D18" s="8">
        <f t="shared" si="2"/>
        <v>15</v>
      </c>
      <c r="E18" s="9">
        <v>6</v>
      </c>
      <c r="F18" s="9">
        <v>1</v>
      </c>
      <c r="G18" s="9">
        <v>7</v>
      </c>
      <c r="H18" s="9">
        <v>1</v>
      </c>
    </row>
    <row r="19" spans="1:8" ht="15" customHeight="1" x14ac:dyDescent="0.3">
      <c r="A19" s="7" t="s">
        <v>14</v>
      </c>
      <c r="B19" s="1" t="str">
        <f t="shared" si="3"/>
        <v>53-56</v>
      </c>
      <c r="C19" s="1" t="str">
        <f t="shared" si="1"/>
        <v>13</v>
      </c>
      <c r="D19" s="8">
        <f t="shared" si="2"/>
        <v>13</v>
      </c>
      <c r="E19" s="9">
        <v>7</v>
      </c>
      <c r="F19" s="9">
        <v>0</v>
      </c>
      <c r="G19" s="9">
        <v>6</v>
      </c>
      <c r="H19" s="9">
        <v>0</v>
      </c>
    </row>
    <row r="20" spans="1:8" ht="15" customHeight="1" x14ac:dyDescent="0.3">
      <c r="A20" s="7" t="s">
        <v>15</v>
      </c>
      <c r="B20" s="1" t="str">
        <f t="shared" si="3"/>
        <v>15-17</v>
      </c>
      <c r="C20" s="1" t="str">
        <f t="shared" si="1"/>
        <v>3</v>
      </c>
      <c r="D20" s="8">
        <f t="shared" si="2"/>
        <v>25</v>
      </c>
      <c r="E20" s="9">
        <v>4</v>
      </c>
      <c r="F20" s="9">
        <v>6</v>
      </c>
      <c r="G20" s="9">
        <v>14</v>
      </c>
      <c r="H20" s="9">
        <v>1</v>
      </c>
    </row>
    <row r="21" spans="1:8" ht="15" customHeight="1" x14ac:dyDescent="0.3">
      <c r="A21" s="7" t="s">
        <v>16</v>
      </c>
      <c r="B21" s="1" t="str">
        <f t="shared" si="3"/>
        <v>34-35</v>
      </c>
      <c r="C21" s="1" t="str">
        <f t="shared" si="1"/>
        <v>7-8</v>
      </c>
      <c r="D21" s="8">
        <f t="shared" si="2"/>
        <v>18</v>
      </c>
      <c r="E21" s="9">
        <v>11</v>
      </c>
      <c r="F21" s="9">
        <v>0</v>
      </c>
      <c r="G21" s="9">
        <v>7</v>
      </c>
      <c r="H21" s="9">
        <v>0</v>
      </c>
    </row>
    <row r="22" spans="1:8" ht="15" customHeight="1" x14ac:dyDescent="0.3">
      <c r="A22" s="10" t="s">
        <v>17</v>
      </c>
      <c r="B22" s="1" t="str">
        <f t="shared" si="3"/>
        <v>37-40</v>
      </c>
      <c r="C22" s="1" t="str">
        <f t="shared" si="1"/>
        <v>9-10</v>
      </c>
      <c r="D22" s="11">
        <f t="shared" si="2"/>
        <v>17</v>
      </c>
      <c r="E22" s="9">
        <v>4</v>
      </c>
      <c r="F22" s="9">
        <v>4</v>
      </c>
      <c r="G22" s="9">
        <v>9</v>
      </c>
      <c r="H22" s="9">
        <v>0</v>
      </c>
    </row>
    <row r="23" spans="1:8" ht="15" customHeight="1" x14ac:dyDescent="0.3">
      <c r="A23" s="7" t="s">
        <v>18</v>
      </c>
      <c r="B23" s="1" t="str">
        <f t="shared" si="3"/>
        <v>68-72</v>
      </c>
      <c r="C23" s="1" t="str">
        <f t="shared" si="1"/>
        <v>17</v>
      </c>
      <c r="D23" s="8">
        <f t="shared" si="2"/>
        <v>10</v>
      </c>
      <c r="E23" s="9">
        <v>6</v>
      </c>
      <c r="F23" s="9">
        <v>0</v>
      </c>
      <c r="G23" s="9">
        <v>4</v>
      </c>
      <c r="H23" s="9">
        <v>0</v>
      </c>
    </row>
    <row r="24" spans="1:8" ht="15" customHeight="1" x14ac:dyDescent="0.3">
      <c r="A24" s="7" t="s">
        <v>19</v>
      </c>
      <c r="B24" s="1" t="str">
        <f t="shared" si="3"/>
        <v>41</v>
      </c>
      <c r="C24" s="1" t="str">
        <f t="shared" si="1"/>
        <v>11</v>
      </c>
      <c r="D24" s="8">
        <f t="shared" si="2"/>
        <v>16.5</v>
      </c>
      <c r="E24" s="9">
        <v>4</v>
      </c>
      <c r="F24" s="9">
        <v>0</v>
      </c>
      <c r="G24" s="9">
        <v>11.5</v>
      </c>
      <c r="H24" s="9">
        <v>1</v>
      </c>
    </row>
    <row r="25" spans="1:8" ht="15" customHeight="1" x14ac:dyDescent="0.3">
      <c r="A25" s="4" t="s">
        <v>20</v>
      </c>
      <c r="B25" s="5"/>
      <c r="C25" s="5"/>
      <c r="D25" s="12"/>
      <c r="E25" s="13"/>
      <c r="F25" s="14"/>
      <c r="G25" s="13"/>
      <c r="H25" s="13"/>
    </row>
    <row r="26" spans="1:8" ht="15" customHeight="1" x14ac:dyDescent="0.3">
      <c r="A26" s="7" t="s">
        <v>21</v>
      </c>
      <c r="B26" s="1" t="str">
        <f t="shared" ref="B26:B27" si="4">RANK(D26,$D$7:$D$99)&amp;IF(COUNTIF($D$7:$D$99,D26)&gt;1,"-"&amp;RANK(D26,$D$7:$D$99)+COUNTIF($D$7:$D$99,D26)-1,"")</f>
        <v>21</v>
      </c>
      <c r="C26" s="1" t="str">
        <f>RANK(D26,$D$26:$D$36)&amp;IF(COUNTIF($D$26:$D$36,D26)&gt;1,"-"&amp;RANK(D26,$D$26:$D$36)+COUNTIF($D$26:$D$36,D26)-1,"")</f>
        <v>5</v>
      </c>
      <c r="D26" s="8">
        <f t="shared" ref="D26:D36" si="5">SUM(E26:H26)</f>
        <v>23</v>
      </c>
      <c r="E26" s="9">
        <v>11</v>
      </c>
      <c r="F26" s="9">
        <v>6</v>
      </c>
      <c r="G26" s="9">
        <v>4</v>
      </c>
      <c r="H26" s="9">
        <v>2</v>
      </c>
    </row>
    <row r="27" spans="1:8" ht="15" customHeight="1" x14ac:dyDescent="0.3">
      <c r="A27" s="10" t="s">
        <v>22</v>
      </c>
      <c r="B27" s="1" t="str">
        <f t="shared" si="4"/>
        <v>18-19</v>
      </c>
      <c r="C27" s="1" t="str">
        <f t="shared" ref="C27:C36" si="6">RANK(D27,$D$26:$D$36)&amp;IF(COUNTIF($D$26:$D$36,D27)&gt;1,"-"&amp;RANK(D27,$D$26:$D$36)+COUNTIF($D$26:$D$36,D27)-1,"")</f>
        <v>3</v>
      </c>
      <c r="D27" s="11">
        <f t="shared" si="5"/>
        <v>24.5</v>
      </c>
      <c r="E27" s="9">
        <v>6</v>
      </c>
      <c r="F27" s="9">
        <v>6</v>
      </c>
      <c r="G27" s="9">
        <v>10</v>
      </c>
      <c r="H27" s="9">
        <v>2.5</v>
      </c>
    </row>
    <row r="28" spans="1:8" ht="15" customHeight="1" x14ac:dyDescent="0.3">
      <c r="A28" s="7" t="s">
        <v>23</v>
      </c>
      <c r="B28" s="1" t="str">
        <f>RANK(D28,$D$7:$D$99)&amp;IF(COUNTIF($D$7:$D$99,D28)&gt;1,"-"&amp;RANK(D28,$D$7:$D$99)+COUNTIF($D$7:$D$99,D28)-1,"")</f>
        <v>27-31</v>
      </c>
      <c r="C28" s="1" t="str">
        <f t="shared" si="6"/>
        <v>7</v>
      </c>
      <c r="D28" s="8">
        <f t="shared" si="5"/>
        <v>20</v>
      </c>
      <c r="E28" s="9">
        <v>10</v>
      </c>
      <c r="F28" s="9">
        <v>0</v>
      </c>
      <c r="G28" s="9">
        <v>10</v>
      </c>
      <c r="H28" s="9">
        <v>0</v>
      </c>
    </row>
    <row r="29" spans="1:8" ht="15" customHeight="1" x14ac:dyDescent="0.3">
      <c r="A29" s="7" t="s">
        <v>24</v>
      </c>
      <c r="B29" s="1" t="str">
        <f t="shared" ref="B29:B30" si="7">RANK(D29,$D$7:$D$99)&amp;IF(COUNTIF($D$7:$D$99,D29)&gt;1,"-"&amp;RANK(D29,$D$7:$D$99)+COUNTIF($D$7:$D$99,D29)-1,"")</f>
        <v>23-26</v>
      </c>
      <c r="C29" s="1" t="str">
        <f t="shared" si="6"/>
        <v>6</v>
      </c>
      <c r="D29" s="8">
        <f t="shared" si="5"/>
        <v>21</v>
      </c>
      <c r="E29" s="9">
        <v>9</v>
      </c>
      <c r="F29" s="9">
        <v>1</v>
      </c>
      <c r="G29" s="9">
        <v>11</v>
      </c>
      <c r="H29" s="9">
        <v>0</v>
      </c>
    </row>
    <row r="30" spans="1:8" ht="15" customHeight="1" x14ac:dyDescent="0.3">
      <c r="A30" s="7" t="s">
        <v>25</v>
      </c>
      <c r="B30" s="1" t="str">
        <f t="shared" si="7"/>
        <v>43-48</v>
      </c>
      <c r="C30" s="1" t="str">
        <f t="shared" si="6"/>
        <v>8-9</v>
      </c>
      <c r="D30" s="8">
        <f t="shared" si="5"/>
        <v>15</v>
      </c>
      <c r="E30" s="9">
        <v>10</v>
      </c>
      <c r="F30" s="9">
        <v>1</v>
      </c>
      <c r="G30" s="9">
        <v>4</v>
      </c>
      <c r="H30" s="9">
        <v>0</v>
      </c>
    </row>
    <row r="31" spans="1:8" ht="15" customHeight="1" x14ac:dyDescent="0.3">
      <c r="A31" s="7" t="s">
        <v>26</v>
      </c>
      <c r="B31" s="1" t="str">
        <f>RANK(D31,$D$7:$D$99)&amp;IF(COUNTIF($D$7:$D$99,D31)&gt;1,"-"&amp;RANK(D31,$D$7:$D$99)+COUNTIF($D$7:$D$99,D31)-1,"")</f>
        <v>43-48</v>
      </c>
      <c r="C31" s="1" t="str">
        <f t="shared" si="6"/>
        <v>8-9</v>
      </c>
      <c r="D31" s="8">
        <f t="shared" si="5"/>
        <v>15</v>
      </c>
      <c r="E31" s="9">
        <v>8</v>
      </c>
      <c r="F31" s="9">
        <v>0</v>
      </c>
      <c r="G31" s="9">
        <v>6</v>
      </c>
      <c r="H31" s="9">
        <v>1</v>
      </c>
    </row>
    <row r="32" spans="1:8" ht="15" customHeight="1" x14ac:dyDescent="0.3">
      <c r="A32" s="10" t="s">
        <v>27</v>
      </c>
      <c r="B32" s="1" t="str">
        <f>RANK(D32,$D$7:$D$99)&amp;IF(COUNTIF($D$7:$D$99,D32)&gt;1,"-"&amp;RANK(D32,$D$7:$D$99)+COUNTIF($D$7:$D$99,D32)-1,"")</f>
        <v>9</v>
      </c>
      <c r="C32" s="1" t="str">
        <f t="shared" si="6"/>
        <v>1</v>
      </c>
      <c r="D32" s="11">
        <f t="shared" si="5"/>
        <v>28</v>
      </c>
      <c r="E32" s="9">
        <v>10</v>
      </c>
      <c r="F32" s="9">
        <v>4</v>
      </c>
      <c r="G32" s="9">
        <v>12</v>
      </c>
      <c r="H32" s="9">
        <v>2</v>
      </c>
    </row>
    <row r="33" spans="1:8" ht="15" customHeight="1" x14ac:dyDescent="0.3">
      <c r="A33" s="10" t="s">
        <v>28</v>
      </c>
      <c r="B33" s="1" t="str">
        <f t="shared" si="3"/>
        <v>12-14</v>
      </c>
      <c r="C33" s="1" t="str">
        <f t="shared" si="6"/>
        <v>2</v>
      </c>
      <c r="D33" s="11">
        <f t="shared" si="5"/>
        <v>26</v>
      </c>
      <c r="E33" s="9">
        <v>12</v>
      </c>
      <c r="F33" s="9">
        <v>3</v>
      </c>
      <c r="G33" s="9">
        <v>11</v>
      </c>
      <c r="H33" s="9">
        <v>0</v>
      </c>
    </row>
    <row r="34" spans="1:8" ht="15" customHeight="1" x14ac:dyDescent="0.3">
      <c r="A34" s="10" t="s">
        <v>29</v>
      </c>
      <c r="B34" s="1" t="str">
        <f t="shared" si="3"/>
        <v>53-56</v>
      </c>
      <c r="C34" s="1" t="str">
        <f t="shared" si="6"/>
        <v>10-11</v>
      </c>
      <c r="D34" s="11">
        <f t="shared" si="5"/>
        <v>13</v>
      </c>
      <c r="E34" s="9">
        <v>11</v>
      </c>
      <c r="F34" s="9">
        <v>0</v>
      </c>
      <c r="G34" s="9">
        <v>2</v>
      </c>
      <c r="H34" s="9">
        <v>0</v>
      </c>
    </row>
    <row r="35" spans="1:8" ht="15" customHeight="1" x14ac:dyDescent="0.3">
      <c r="A35" s="10" t="s">
        <v>30</v>
      </c>
      <c r="B35" s="1" t="str">
        <f t="shared" si="3"/>
        <v>20</v>
      </c>
      <c r="C35" s="1" t="str">
        <f t="shared" si="6"/>
        <v>4</v>
      </c>
      <c r="D35" s="11">
        <f t="shared" si="5"/>
        <v>24</v>
      </c>
      <c r="E35" s="9">
        <v>12</v>
      </c>
      <c r="F35" s="9">
        <v>0</v>
      </c>
      <c r="G35" s="9">
        <v>12</v>
      </c>
      <c r="H35" s="9">
        <v>0</v>
      </c>
    </row>
    <row r="36" spans="1:8" ht="15" customHeight="1" x14ac:dyDescent="0.3">
      <c r="A36" s="7" t="s">
        <v>31</v>
      </c>
      <c r="B36" s="1" t="str">
        <f t="shared" si="3"/>
        <v>53-56</v>
      </c>
      <c r="C36" s="1" t="str">
        <f t="shared" si="6"/>
        <v>10-11</v>
      </c>
      <c r="D36" s="8">
        <f t="shared" si="5"/>
        <v>13</v>
      </c>
      <c r="E36" s="9">
        <v>13</v>
      </c>
      <c r="F36" s="9">
        <v>0</v>
      </c>
      <c r="G36" s="9">
        <v>0</v>
      </c>
      <c r="H36" s="9">
        <v>0</v>
      </c>
    </row>
    <row r="37" spans="1:8" ht="15" customHeight="1" x14ac:dyDescent="0.3">
      <c r="A37" s="4" t="s">
        <v>32</v>
      </c>
      <c r="B37" s="5"/>
      <c r="C37" s="5"/>
      <c r="D37" s="12"/>
      <c r="E37" s="13"/>
      <c r="F37" s="14"/>
      <c r="G37" s="13"/>
      <c r="H37" s="13"/>
    </row>
    <row r="38" spans="1:8" ht="15" customHeight="1" x14ac:dyDescent="0.3">
      <c r="A38" s="7" t="s">
        <v>33</v>
      </c>
      <c r="B38" s="1" t="str">
        <f t="shared" si="3"/>
        <v>5-6</v>
      </c>
      <c r="C38" s="1" t="str">
        <f>RANK(D38,$D$38:$D$43)&amp;IF(COUNTIF($D$38:$D$43,D38)&gt;1,"-"&amp;RANK(D38,$D$38:$D$43)+COUNTIF($D$38:$D$43,D38)-1,"")</f>
        <v>2</v>
      </c>
      <c r="D38" s="8">
        <f t="shared" ref="D38:D43" si="8">SUM(E38:H38)</f>
        <v>33</v>
      </c>
      <c r="E38" s="9">
        <v>13</v>
      </c>
      <c r="F38" s="9">
        <v>2</v>
      </c>
      <c r="G38" s="9">
        <v>16</v>
      </c>
      <c r="H38" s="9">
        <v>2</v>
      </c>
    </row>
    <row r="39" spans="1:8" ht="15" customHeight="1" x14ac:dyDescent="0.3">
      <c r="A39" s="7" t="s">
        <v>34</v>
      </c>
      <c r="B39" s="1" t="str">
        <f t="shared" si="3"/>
        <v>18-19</v>
      </c>
      <c r="C39" s="1" t="str">
        <f t="shared" ref="C39:C43" si="9">RANK(D39,$D$38:$D$43)&amp;IF(COUNTIF($D$38:$D$43,D39)&gt;1,"-"&amp;RANK(D39,$D$38:$D$43)+COUNTIF($D$38:$D$43,D39)-1,"")</f>
        <v>3</v>
      </c>
      <c r="D39" s="8">
        <f t="shared" si="8"/>
        <v>24.5</v>
      </c>
      <c r="E39" s="9">
        <v>13</v>
      </c>
      <c r="F39" s="9">
        <v>5</v>
      </c>
      <c r="G39" s="9">
        <v>6.5</v>
      </c>
      <c r="H39" s="9">
        <v>0</v>
      </c>
    </row>
    <row r="40" spans="1:8" ht="15" customHeight="1" x14ac:dyDescent="0.3">
      <c r="A40" s="7" t="s">
        <v>35</v>
      </c>
      <c r="B40" s="1" t="str">
        <f t="shared" si="3"/>
        <v>1</v>
      </c>
      <c r="C40" s="1" t="str">
        <f t="shared" si="9"/>
        <v>1</v>
      </c>
      <c r="D40" s="8">
        <f t="shared" si="8"/>
        <v>39</v>
      </c>
      <c r="E40" s="9">
        <v>10</v>
      </c>
      <c r="F40" s="9">
        <v>9</v>
      </c>
      <c r="G40" s="9">
        <v>16</v>
      </c>
      <c r="H40" s="9">
        <v>4</v>
      </c>
    </row>
    <row r="41" spans="1:8" ht="15" customHeight="1" x14ac:dyDescent="0.3">
      <c r="A41" s="7" t="s">
        <v>36</v>
      </c>
      <c r="B41" s="1" t="str">
        <f t="shared" si="3"/>
        <v>22</v>
      </c>
      <c r="C41" s="1" t="str">
        <f t="shared" si="9"/>
        <v>4</v>
      </c>
      <c r="D41" s="8">
        <f t="shared" si="8"/>
        <v>22</v>
      </c>
      <c r="E41" s="9">
        <v>12</v>
      </c>
      <c r="F41" s="9">
        <v>3</v>
      </c>
      <c r="G41" s="9">
        <v>7</v>
      </c>
      <c r="H41" s="9">
        <v>0</v>
      </c>
    </row>
    <row r="42" spans="1:8" ht="15" customHeight="1" x14ac:dyDescent="0.3">
      <c r="A42" s="7" t="s">
        <v>37</v>
      </c>
      <c r="B42" s="1" t="str">
        <f t="shared" si="3"/>
        <v>51-52</v>
      </c>
      <c r="C42" s="1" t="str">
        <f t="shared" si="9"/>
        <v>5</v>
      </c>
      <c r="D42" s="8">
        <f t="shared" si="8"/>
        <v>13.5</v>
      </c>
      <c r="E42" s="9">
        <v>11</v>
      </c>
      <c r="F42" s="9">
        <v>0</v>
      </c>
      <c r="G42" s="9">
        <v>2.5</v>
      </c>
      <c r="H42" s="9">
        <v>0</v>
      </c>
    </row>
    <row r="43" spans="1:8" ht="15" customHeight="1" x14ac:dyDescent="0.3">
      <c r="A43" s="7" t="s">
        <v>38</v>
      </c>
      <c r="B43" s="1" t="str">
        <f t="shared" si="3"/>
        <v>67</v>
      </c>
      <c r="C43" s="1" t="str">
        <f t="shared" si="9"/>
        <v>6</v>
      </c>
      <c r="D43" s="8">
        <f t="shared" si="8"/>
        <v>10.5</v>
      </c>
      <c r="E43" s="9">
        <v>8</v>
      </c>
      <c r="F43" s="9">
        <v>1</v>
      </c>
      <c r="G43" s="9">
        <v>1.5</v>
      </c>
      <c r="H43" s="9">
        <v>0</v>
      </c>
    </row>
    <row r="44" spans="1:8" ht="15" customHeight="1" x14ac:dyDescent="0.3">
      <c r="A44" s="4" t="s">
        <v>39</v>
      </c>
      <c r="B44" s="5"/>
      <c r="C44" s="5"/>
      <c r="D44" s="12"/>
      <c r="E44" s="13"/>
      <c r="F44" s="14"/>
      <c r="G44" s="13"/>
      <c r="H44" s="13"/>
    </row>
    <row r="45" spans="1:8" ht="15" customHeight="1" x14ac:dyDescent="0.3">
      <c r="A45" s="7" t="s">
        <v>40</v>
      </c>
      <c r="B45" s="1" t="str">
        <f t="shared" si="3"/>
        <v>80-82</v>
      </c>
      <c r="C45" s="1" t="str">
        <f>RANK(D45,$D$45:$D$51)&amp;IF(COUNTIF($D$45:$D$51,D45)&gt;1,"-"&amp;RANK(D45,$D$45:$D$51)+COUNTIF($D$45:$D$51,D45)-1,"")</f>
        <v>6</v>
      </c>
      <c r="D45" s="8">
        <f t="shared" ref="D45:D51" si="10">SUM(E45:H45)</f>
        <v>7</v>
      </c>
      <c r="E45" s="9">
        <v>4</v>
      </c>
      <c r="F45" s="9">
        <v>0</v>
      </c>
      <c r="G45" s="9">
        <v>3</v>
      </c>
      <c r="H45" s="9">
        <v>0</v>
      </c>
    </row>
    <row r="46" spans="1:8" ht="15" customHeight="1" x14ac:dyDescent="0.3">
      <c r="A46" s="7" t="s">
        <v>41</v>
      </c>
      <c r="B46" s="1" t="str">
        <f t="shared" si="3"/>
        <v>79</v>
      </c>
      <c r="C46" s="1" t="str">
        <f>RANK(D46,$D$45:$D$51)&amp;IF(COUNTIF($D$45:$D$51,D46)&gt;1,"-"&amp;RANK(D46,$D$45:$D$51)+COUNTIF($D$45:$D$51,D46)-1,"")</f>
        <v>5</v>
      </c>
      <c r="D46" s="8">
        <f t="shared" si="10"/>
        <v>7.5</v>
      </c>
      <c r="E46" s="9">
        <v>7</v>
      </c>
      <c r="F46" s="9">
        <v>0</v>
      </c>
      <c r="G46" s="9">
        <v>0</v>
      </c>
      <c r="H46" s="9">
        <v>0.5</v>
      </c>
    </row>
    <row r="47" spans="1:8" ht="15" customHeight="1" x14ac:dyDescent="0.3">
      <c r="A47" s="7" t="s">
        <v>42</v>
      </c>
      <c r="B47" s="1" t="str">
        <f t="shared" si="3"/>
        <v>83</v>
      </c>
      <c r="C47" s="1" t="str">
        <f t="shared" ref="C47:C51" si="11">RANK(D47,$D$45:$D$51)&amp;IF(COUNTIF($D$45:$D$51,D47)&gt;1,"-"&amp;RANK(D47,$D$45:$D$51)+COUNTIF($D$45:$D$51,D47)-1,"")</f>
        <v>7</v>
      </c>
      <c r="D47" s="8">
        <f t="shared" si="10"/>
        <v>5</v>
      </c>
      <c r="E47" s="9">
        <v>5</v>
      </c>
      <c r="F47" s="9">
        <v>0</v>
      </c>
      <c r="G47" s="9">
        <v>0</v>
      </c>
      <c r="H47" s="9">
        <v>0</v>
      </c>
    </row>
    <row r="48" spans="1:8" ht="15" customHeight="1" x14ac:dyDescent="0.3">
      <c r="A48" s="7" t="s">
        <v>43</v>
      </c>
      <c r="B48" s="1" t="str">
        <f t="shared" si="3"/>
        <v>68-72</v>
      </c>
      <c r="C48" s="1" t="str">
        <f t="shared" si="11"/>
        <v>3</v>
      </c>
      <c r="D48" s="8">
        <f t="shared" si="10"/>
        <v>10</v>
      </c>
      <c r="E48" s="9">
        <v>6</v>
      </c>
      <c r="F48" s="9">
        <v>0</v>
      </c>
      <c r="G48" s="9">
        <v>4</v>
      </c>
      <c r="H48" s="9">
        <v>0</v>
      </c>
    </row>
    <row r="49" spans="1:8" ht="15" customHeight="1" x14ac:dyDescent="0.3">
      <c r="A49" s="7" t="s">
        <v>92</v>
      </c>
      <c r="B49" s="1" t="str">
        <f t="shared" si="3"/>
        <v>61-66</v>
      </c>
      <c r="C49" s="1" t="str">
        <f t="shared" si="11"/>
        <v>2</v>
      </c>
      <c r="D49" s="8">
        <f t="shared" si="10"/>
        <v>11</v>
      </c>
      <c r="E49" s="9">
        <v>9</v>
      </c>
      <c r="F49" s="9">
        <v>0</v>
      </c>
      <c r="G49" s="9">
        <v>2</v>
      </c>
      <c r="H49" s="9">
        <v>0</v>
      </c>
    </row>
    <row r="50" spans="1:8" ht="15" customHeight="1" x14ac:dyDescent="0.3">
      <c r="A50" s="7" t="s">
        <v>44</v>
      </c>
      <c r="B50" s="1" t="str">
        <f>RANK(D50,$D$7:$D$99)&amp;IF(COUNTIF($D$7:$D$99,D50)&gt;1,"-"&amp;RANK(D50,$D$7:$D$99)+COUNTIF($D$7:$D$99,D50)-1,"")</f>
        <v>76-78</v>
      </c>
      <c r="C50" s="1" t="str">
        <f t="shared" si="11"/>
        <v>4</v>
      </c>
      <c r="D50" s="8">
        <f t="shared" si="10"/>
        <v>8</v>
      </c>
      <c r="E50" s="9">
        <v>8</v>
      </c>
      <c r="F50" s="9">
        <v>0</v>
      </c>
      <c r="G50" s="9">
        <v>0</v>
      </c>
      <c r="H50" s="9">
        <v>0</v>
      </c>
    </row>
    <row r="51" spans="1:8" ht="15" customHeight="1" x14ac:dyDescent="0.3">
      <c r="A51" s="7" t="s">
        <v>45</v>
      </c>
      <c r="B51" s="1" t="str">
        <f t="shared" si="3"/>
        <v>27-31</v>
      </c>
      <c r="C51" s="1" t="str">
        <f t="shared" si="11"/>
        <v>1</v>
      </c>
      <c r="D51" s="8">
        <f t="shared" si="10"/>
        <v>20</v>
      </c>
      <c r="E51" s="9">
        <v>5</v>
      </c>
      <c r="F51" s="9">
        <v>6</v>
      </c>
      <c r="G51" s="9">
        <v>6</v>
      </c>
      <c r="H51" s="9">
        <v>3</v>
      </c>
    </row>
    <row r="52" spans="1:8" ht="15" customHeight="1" x14ac:dyDescent="0.3">
      <c r="A52" s="4" t="s">
        <v>46</v>
      </c>
      <c r="B52" s="5"/>
      <c r="C52" s="5"/>
      <c r="D52" s="12"/>
      <c r="E52" s="13"/>
      <c r="F52" s="14"/>
      <c r="G52" s="13"/>
      <c r="H52" s="13"/>
    </row>
    <row r="53" spans="1:8" ht="15" customHeight="1" x14ac:dyDescent="0.3">
      <c r="A53" s="7" t="s">
        <v>47</v>
      </c>
      <c r="B53" s="1" t="str">
        <f t="shared" si="3"/>
        <v>8</v>
      </c>
      <c r="C53" s="1" t="str">
        <f>RANK(D53,$D$53:$D$66)&amp;IF(COUNTIF($D$53:$D$66,D53)&gt;1,"-"&amp;RANK(D53,$D$53:$D$66)+COUNTIF($D$53:$D$66,D53)-1,"")</f>
        <v>2</v>
      </c>
      <c r="D53" s="8">
        <f t="shared" ref="D53:D66" si="12">SUM(E53:H53)</f>
        <v>28.5</v>
      </c>
      <c r="E53" s="9">
        <v>10</v>
      </c>
      <c r="F53" s="9">
        <v>3</v>
      </c>
      <c r="G53" s="9">
        <v>15.5</v>
      </c>
      <c r="H53" s="9">
        <v>0</v>
      </c>
    </row>
    <row r="54" spans="1:8" ht="15" customHeight="1" x14ac:dyDescent="0.3">
      <c r="A54" s="7" t="s">
        <v>48</v>
      </c>
      <c r="B54" s="1" t="str">
        <f t="shared" si="3"/>
        <v>23-26</v>
      </c>
      <c r="C54" s="1" t="str">
        <f t="shared" ref="C54:C66" si="13">RANK(D54,$D$53:$D$66)&amp;IF(COUNTIF($D$53:$D$66,D54)&gt;1,"-"&amp;RANK(D54,$D$53:$D$66)+COUNTIF($D$53:$D$66,D54)-1,"")</f>
        <v>6</v>
      </c>
      <c r="D54" s="8">
        <f t="shared" si="12"/>
        <v>21</v>
      </c>
      <c r="E54" s="9">
        <v>7.5</v>
      </c>
      <c r="F54" s="9">
        <v>9</v>
      </c>
      <c r="G54" s="9">
        <v>4.5</v>
      </c>
      <c r="H54" s="9">
        <v>0</v>
      </c>
    </row>
    <row r="55" spans="1:8" ht="15" customHeight="1" x14ac:dyDescent="0.3">
      <c r="A55" s="7" t="s">
        <v>49</v>
      </c>
      <c r="B55" s="1" t="str">
        <f t="shared" si="3"/>
        <v>61-66</v>
      </c>
      <c r="C55" s="1" t="str">
        <f t="shared" si="13"/>
        <v>11-12</v>
      </c>
      <c r="D55" s="8">
        <f t="shared" si="12"/>
        <v>11</v>
      </c>
      <c r="E55" s="9">
        <v>8</v>
      </c>
      <c r="F55" s="9">
        <v>0</v>
      </c>
      <c r="G55" s="9">
        <v>3</v>
      </c>
      <c r="H55" s="9">
        <v>0</v>
      </c>
    </row>
    <row r="56" spans="1:8" ht="15" customHeight="1" x14ac:dyDescent="0.3">
      <c r="A56" s="7" t="s">
        <v>50</v>
      </c>
      <c r="B56" s="1" t="str">
        <f t="shared" si="3"/>
        <v>80-82</v>
      </c>
      <c r="C56" s="1" t="str">
        <f t="shared" si="13"/>
        <v>14</v>
      </c>
      <c r="D56" s="8">
        <f t="shared" si="12"/>
        <v>7</v>
      </c>
      <c r="E56" s="9">
        <v>7</v>
      </c>
      <c r="F56" s="9">
        <v>0</v>
      </c>
      <c r="G56" s="9">
        <v>0</v>
      </c>
      <c r="H56" s="9">
        <v>0</v>
      </c>
    </row>
    <row r="57" spans="1:8" ht="15" customHeight="1" x14ac:dyDescent="0.3">
      <c r="A57" s="7" t="s">
        <v>51</v>
      </c>
      <c r="B57" s="1" t="str">
        <f t="shared" si="3"/>
        <v>15-17</v>
      </c>
      <c r="C57" s="1" t="str">
        <f t="shared" si="13"/>
        <v>5</v>
      </c>
      <c r="D57" s="8">
        <f t="shared" si="12"/>
        <v>25</v>
      </c>
      <c r="E57" s="9">
        <v>9</v>
      </c>
      <c r="F57" s="9">
        <v>0</v>
      </c>
      <c r="G57" s="9">
        <v>13</v>
      </c>
      <c r="H57" s="9">
        <v>3</v>
      </c>
    </row>
    <row r="58" spans="1:8" ht="15" customHeight="1" x14ac:dyDescent="0.3">
      <c r="A58" s="7" t="s">
        <v>52</v>
      </c>
      <c r="B58" s="1" t="str">
        <f t="shared" si="3"/>
        <v>27-31</v>
      </c>
      <c r="C58" s="1" t="str">
        <f t="shared" si="13"/>
        <v>7-9</v>
      </c>
      <c r="D58" s="8">
        <f t="shared" si="12"/>
        <v>20</v>
      </c>
      <c r="E58" s="9">
        <v>8</v>
      </c>
      <c r="F58" s="9">
        <v>9</v>
      </c>
      <c r="G58" s="9">
        <v>2</v>
      </c>
      <c r="H58" s="9">
        <v>1</v>
      </c>
    </row>
    <row r="59" spans="1:8" ht="15" customHeight="1" x14ac:dyDescent="0.3">
      <c r="A59" s="10" t="s">
        <v>53</v>
      </c>
      <c r="B59" s="1" t="str">
        <f t="shared" si="3"/>
        <v>37-40</v>
      </c>
      <c r="C59" s="1" t="str">
        <f t="shared" si="13"/>
        <v>10</v>
      </c>
      <c r="D59" s="11">
        <f t="shared" si="12"/>
        <v>17</v>
      </c>
      <c r="E59" s="9">
        <v>6</v>
      </c>
      <c r="F59" s="9">
        <v>0</v>
      </c>
      <c r="G59" s="9">
        <v>10</v>
      </c>
      <c r="H59" s="9">
        <v>1</v>
      </c>
    </row>
    <row r="60" spans="1:8" ht="15" customHeight="1" x14ac:dyDescent="0.3">
      <c r="A60" s="10" t="s">
        <v>54</v>
      </c>
      <c r="B60" s="1" t="str">
        <f t="shared" si="3"/>
        <v>12-14</v>
      </c>
      <c r="C60" s="1" t="str">
        <f t="shared" si="13"/>
        <v>4</v>
      </c>
      <c r="D60" s="11">
        <f t="shared" si="12"/>
        <v>26</v>
      </c>
      <c r="E60" s="9">
        <v>10</v>
      </c>
      <c r="F60" s="9">
        <v>8</v>
      </c>
      <c r="G60" s="9">
        <v>8</v>
      </c>
      <c r="H60" s="9">
        <v>0</v>
      </c>
    </row>
    <row r="61" spans="1:8" ht="15" customHeight="1" x14ac:dyDescent="0.3">
      <c r="A61" s="10" t="s">
        <v>55</v>
      </c>
      <c r="B61" s="1" t="str">
        <f t="shared" si="3"/>
        <v>61-66</v>
      </c>
      <c r="C61" s="1" t="str">
        <f>RANK(D61,$D$53:$D$66)&amp;IF(COUNTIF($D$53:$D$66,D61)&gt;1,"-"&amp;RANK(D61,$D$53:$D$66)+COUNTIF($D$53:$D$66,D61)-1,"")</f>
        <v>11-12</v>
      </c>
      <c r="D61" s="11">
        <f t="shared" si="12"/>
        <v>11</v>
      </c>
      <c r="E61" s="9">
        <v>4.5</v>
      </c>
      <c r="F61" s="9">
        <v>1</v>
      </c>
      <c r="G61" s="9">
        <v>5.5</v>
      </c>
      <c r="H61" s="9">
        <v>0</v>
      </c>
    </row>
    <row r="62" spans="1:8" ht="15" customHeight="1" x14ac:dyDescent="0.3">
      <c r="A62" s="10" t="s">
        <v>56</v>
      </c>
      <c r="B62" s="1" t="str">
        <f t="shared" si="3"/>
        <v>7</v>
      </c>
      <c r="C62" s="1" t="str">
        <f t="shared" si="13"/>
        <v>1</v>
      </c>
      <c r="D62" s="11">
        <f t="shared" si="12"/>
        <v>32</v>
      </c>
      <c r="E62" s="9">
        <v>12</v>
      </c>
      <c r="F62" s="9">
        <v>1</v>
      </c>
      <c r="G62" s="9">
        <v>13</v>
      </c>
      <c r="H62" s="9">
        <v>6</v>
      </c>
    </row>
    <row r="63" spans="1:8" ht="15" customHeight="1" x14ac:dyDescent="0.3">
      <c r="A63" s="10" t="s">
        <v>57</v>
      </c>
      <c r="B63" s="1" t="str">
        <f t="shared" si="3"/>
        <v>27-31</v>
      </c>
      <c r="C63" s="1" t="str">
        <f t="shared" si="13"/>
        <v>7-9</v>
      </c>
      <c r="D63" s="11">
        <f t="shared" si="12"/>
        <v>20</v>
      </c>
      <c r="E63" s="9">
        <v>8</v>
      </c>
      <c r="F63" s="9">
        <v>4</v>
      </c>
      <c r="G63" s="9">
        <v>7</v>
      </c>
      <c r="H63" s="9">
        <v>1</v>
      </c>
    </row>
    <row r="64" spans="1:8" ht="15" customHeight="1" x14ac:dyDescent="0.3">
      <c r="A64" s="10" t="s">
        <v>58</v>
      </c>
      <c r="B64" s="1" t="str">
        <f t="shared" si="3"/>
        <v>76-78</v>
      </c>
      <c r="C64" s="1" t="str">
        <f>RANK(D64,$D$53:$D$66)&amp;IF(COUNTIF($D$53:$D$66,D64)&gt;1,"-"&amp;RANK(D64,$D$53:$D$66)+COUNTIF($D$53:$D$66,D64)-1,"")</f>
        <v>13</v>
      </c>
      <c r="D64" s="11">
        <f t="shared" si="12"/>
        <v>8</v>
      </c>
      <c r="E64" s="9">
        <v>4</v>
      </c>
      <c r="F64" s="9">
        <v>2</v>
      </c>
      <c r="G64" s="9">
        <v>2</v>
      </c>
      <c r="H64" s="9">
        <v>0</v>
      </c>
    </row>
    <row r="65" spans="1:8" ht="15" customHeight="1" x14ac:dyDescent="0.3">
      <c r="A65" s="10" t="s">
        <v>59</v>
      </c>
      <c r="B65" s="1" t="str">
        <f t="shared" si="3"/>
        <v>27-31</v>
      </c>
      <c r="C65" s="1" t="str">
        <f t="shared" si="13"/>
        <v>7-9</v>
      </c>
      <c r="D65" s="11">
        <f t="shared" si="12"/>
        <v>20</v>
      </c>
      <c r="E65" s="9">
        <v>5</v>
      </c>
      <c r="F65" s="9">
        <v>3</v>
      </c>
      <c r="G65" s="9">
        <v>12</v>
      </c>
      <c r="H65" s="9">
        <v>0</v>
      </c>
    </row>
    <row r="66" spans="1:8" ht="15" customHeight="1" x14ac:dyDescent="0.3">
      <c r="A66" s="7" t="s">
        <v>60</v>
      </c>
      <c r="B66" s="1" t="str">
        <f t="shared" si="3"/>
        <v>10-11</v>
      </c>
      <c r="C66" s="1" t="str">
        <f t="shared" si="13"/>
        <v>3</v>
      </c>
      <c r="D66" s="8">
        <f t="shared" si="12"/>
        <v>27</v>
      </c>
      <c r="E66" s="9">
        <v>8</v>
      </c>
      <c r="F66" s="9">
        <v>5</v>
      </c>
      <c r="G66" s="9">
        <v>11</v>
      </c>
      <c r="H66" s="9">
        <v>3</v>
      </c>
    </row>
    <row r="67" spans="1:8" ht="15" customHeight="1" x14ac:dyDescent="0.3">
      <c r="A67" s="4" t="s">
        <v>61</v>
      </c>
      <c r="B67" s="5"/>
      <c r="C67" s="5"/>
      <c r="D67" s="12"/>
      <c r="E67" s="13"/>
      <c r="F67" s="14"/>
      <c r="G67" s="13"/>
      <c r="H67" s="13"/>
    </row>
    <row r="68" spans="1:8" ht="15" customHeight="1" x14ac:dyDescent="0.3">
      <c r="A68" s="7" t="s">
        <v>62</v>
      </c>
      <c r="B68" s="1" t="str">
        <f t="shared" si="3"/>
        <v>57-60</v>
      </c>
      <c r="C68" s="1" t="str">
        <f>RANK(D68,$D$68:$D$73)&amp;IF(COUNTIF($D$68:$D$73,D68)&gt;1,"-"&amp;RANK(D68,$D$68:$D$73)+COUNTIF($D$68:$D$73,D68)-1,"")</f>
        <v>5</v>
      </c>
      <c r="D68" s="8">
        <f t="shared" ref="D68:D73" si="14">SUM(E68:H68)</f>
        <v>12</v>
      </c>
      <c r="E68" s="9">
        <v>8</v>
      </c>
      <c r="F68" s="9">
        <v>1</v>
      </c>
      <c r="G68" s="9">
        <v>3</v>
      </c>
      <c r="H68" s="9">
        <v>0</v>
      </c>
    </row>
    <row r="69" spans="1:8" ht="15" customHeight="1" x14ac:dyDescent="0.3">
      <c r="A69" s="7" t="s">
        <v>63</v>
      </c>
      <c r="B69" s="1" t="str">
        <f t="shared" si="3"/>
        <v>43-48</v>
      </c>
      <c r="C69" s="1" t="str">
        <f t="shared" ref="C69:C73" si="15">RANK(D69,$D$68:$D$73)&amp;IF(COUNTIF($D$68:$D$73,D69)&gt;1,"-"&amp;RANK(D69,$D$68:$D$73)+COUNTIF($D$68:$D$73,D69)-1,"")</f>
        <v>3</v>
      </c>
      <c r="D69" s="8">
        <f t="shared" si="14"/>
        <v>15</v>
      </c>
      <c r="E69" s="9">
        <v>8</v>
      </c>
      <c r="F69" s="9">
        <v>1</v>
      </c>
      <c r="G69" s="9">
        <v>6</v>
      </c>
      <c r="H69" s="9">
        <v>0</v>
      </c>
    </row>
    <row r="70" spans="1:8" ht="15" customHeight="1" x14ac:dyDescent="0.3">
      <c r="A70" s="7" t="s">
        <v>64</v>
      </c>
      <c r="B70" s="1" t="str">
        <f t="shared" si="3"/>
        <v>49-50</v>
      </c>
      <c r="C70" s="1" t="str">
        <f>RANK(D70,$D$68:$D$73)&amp;IF(COUNTIF($D$68:$D$73,D70)&gt;1,"-"&amp;RANK(D70,$D$68:$D$73)+COUNTIF($D$68:$D$73,D70)-1,"")</f>
        <v>4</v>
      </c>
      <c r="D70" s="8">
        <f t="shared" si="14"/>
        <v>14</v>
      </c>
      <c r="E70" s="9">
        <v>8</v>
      </c>
      <c r="F70" s="9">
        <v>1</v>
      </c>
      <c r="G70" s="9">
        <v>5</v>
      </c>
      <c r="H70" s="9">
        <v>0</v>
      </c>
    </row>
    <row r="71" spans="1:8" ht="15" customHeight="1" x14ac:dyDescent="0.3">
      <c r="A71" s="7" t="s">
        <v>65</v>
      </c>
      <c r="B71" s="1" t="str">
        <f t="shared" si="3"/>
        <v>61-66</v>
      </c>
      <c r="C71" s="1" t="str">
        <f t="shared" si="15"/>
        <v>6</v>
      </c>
      <c r="D71" s="8">
        <f t="shared" si="14"/>
        <v>11</v>
      </c>
      <c r="E71" s="9">
        <v>5</v>
      </c>
      <c r="F71" s="9">
        <v>0</v>
      </c>
      <c r="G71" s="9">
        <v>5</v>
      </c>
      <c r="H71" s="9">
        <v>1</v>
      </c>
    </row>
    <row r="72" spans="1:8" ht="15" customHeight="1" x14ac:dyDescent="0.3">
      <c r="A72" s="7" t="s">
        <v>66</v>
      </c>
      <c r="B72" s="1" t="str">
        <f t="shared" si="3"/>
        <v>2</v>
      </c>
      <c r="C72" s="1" t="str">
        <f t="shared" si="15"/>
        <v>1</v>
      </c>
      <c r="D72" s="8">
        <f t="shared" si="14"/>
        <v>36</v>
      </c>
      <c r="E72" s="9">
        <v>10</v>
      </c>
      <c r="F72" s="9">
        <v>9</v>
      </c>
      <c r="G72" s="9">
        <v>16</v>
      </c>
      <c r="H72" s="9">
        <v>1</v>
      </c>
    </row>
    <row r="73" spans="1:8" ht="15" customHeight="1" x14ac:dyDescent="0.3">
      <c r="A73" s="7" t="s">
        <v>67</v>
      </c>
      <c r="B73" s="1" t="str">
        <f t="shared" si="3"/>
        <v>37-40</v>
      </c>
      <c r="C73" s="1" t="str">
        <f t="shared" si="15"/>
        <v>2</v>
      </c>
      <c r="D73" s="8">
        <f t="shared" si="14"/>
        <v>17</v>
      </c>
      <c r="E73" s="9">
        <v>9</v>
      </c>
      <c r="F73" s="9">
        <v>5</v>
      </c>
      <c r="G73" s="9">
        <v>3</v>
      </c>
      <c r="H73" s="9">
        <v>0</v>
      </c>
    </row>
    <row r="74" spans="1:8" ht="15" customHeight="1" x14ac:dyDescent="0.3">
      <c r="A74" s="4" t="s">
        <v>68</v>
      </c>
      <c r="B74" s="5"/>
      <c r="C74" s="5"/>
      <c r="D74" s="12"/>
      <c r="E74" s="13"/>
      <c r="F74" s="14"/>
      <c r="G74" s="13"/>
      <c r="H74" s="13"/>
    </row>
    <row r="75" spans="1:8" ht="15" customHeight="1" x14ac:dyDescent="0.3">
      <c r="A75" s="7" t="s">
        <v>69</v>
      </c>
      <c r="B75" s="1" t="str">
        <f t="shared" si="3"/>
        <v>68-72</v>
      </c>
      <c r="C75" s="1" t="str">
        <f>RANK(D75,$D$75:$D$86)&amp;IF(COUNTIF($D$75:$D$86,D75)&gt;1,"-"&amp;RANK(D75,$D$75:$D$86)+COUNTIF($D$75:$D$86,D75)-1,"")</f>
        <v>8-9</v>
      </c>
      <c r="D75" s="8">
        <f t="shared" ref="D75:D86" si="16">SUM(E75:H75)</f>
        <v>10</v>
      </c>
      <c r="E75" s="9">
        <v>4</v>
      </c>
      <c r="F75" s="9">
        <v>5</v>
      </c>
      <c r="G75" s="9">
        <v>0</v>
      </c>
      <c r="H75" s="9">
        <v>1</v>
      </c>
    </row>
    <row r="76" spans="1:8" ht="15" customHeight="1" x14ac:dyDescent="0.3">
      <c r="A76" s="7" t="s">
        <v>70</v>
      </c>
      <c r="B76" s="1" t="str">
        <f t="shared" ref="B76:B98" si="17">RANK(D76,$D$7:$D$99)&amp;IF(COUNTIF($D$7:$D$99,D76)&gt;1,"-"&amp;RANK(D76,$D$7:$D$99)+COUNTIF($D$7:$D$99,D76)-1,"")</f>
        <v>51-52</v>
      </c>
      <c r="C76" s="1" t="str">
        <f t="shared" ref="C76:C86" si="18">RANK(D76,$D$75:$D$86)&amp;IF(COUNTIF($D$75:$D$86,D76)&gt;1,"-"&amp;RANK(D76,$D$75:$D$86)+COUNTIF($D$75:$D$86,D76)-1,"")</f>
        <v>6</v>
      </c>
      <c r="D76" s="8">
        <f t="shared" si="16"/>
        <v>13.5</v>
      </c>
      <c r="E76" s="9">
        <v>9</v>
      </c>
      <c r="F76" s="9">
        <v>0</v>
      </c>
      <c r="G76" s="9">
        <v>4</v>
      </c>
      <c r="H76" s="9">
        <v>0.5</v>
      </c>
    </row>
    <row r="77" spans="1:8" ht="15" customHeight="1" x14ac:dyDescent="0.3">
      <c r="A77" s="7" t="s">
        <v>71</v>
      </c>
      <c r="B77" s="1" t="str">
        <f t="shared" si="17"/>
        <v>68-72</v>
      </c>
      <c r="C77" s="1" t="str">
        <f t="shared" si="18"/>
        <v>8-9</v>
      </c>
      <c r="D77" s="8">
        <f t="shared" si="16"/>
        <v>10</v>
      </c>
      <c r="E77" s="9">
        <v>9</v>
      </c>
      <c r="F77" s="9">
        <v>1</v>
      </c>
      <c r="G77" s="9">
        <v>0</v>
      </c>
      <c r="H77" s="9">
        <v>0</v>
      </c>
    </row>
    <row r="78" spans="1:8" ht="15" customHeight="1" x14ac:dyDescent="0.3">
      <c r="A78" s="7" t="s">
        <v>72</v>
      </c>
      <c r="B78" s="1" t="str">
        <f t="shared" si="17"/>
        <v>73-74</v>
      </c>
      <c r="C78" s="1" t="str">
        <f t="shared" si="18"/>
        <v>10</v>
      </c>
      <c r="D78" s="8">
        <f t="shared" si="16"/>
        <v>9</v>
      </c>
      <c r="E78" s="9">
        <v>7</v>
      </c>
      <c r="F78" s="9">
        <v>0</v>
      </c>
      <c r="G78" s="9">
        <v>2</v>
      </c>
      <c r="H78" s="9">
        <v>0</v>
      </c>
    </row>
    <row r="79" spans="1:8" ht="15" customHeight="1" x14ac:dyDescent="0.3">
      <c r="A79" s="7" t="s">
        <v>73</v>
      </c>
      <c r="B79" s="1" t="str">
        <f t="shared" si="17"/>
        <v>15-17</v>
      </c>
      <c r="C79" s="1" t="str">
        <f t="shared" si="18"/>
        <v>4</v>
      </c>
      <c r="D79" s="8">
        <f t="shared" si="16"/>
        <v>25</v>
      </c>
      <c r="E79" s="9">
        <v>6</v>
      </c>
      <c r="F79" s="9">
        <v>8</v>
      </c>
      <c r="G79" s="9">
        <v>7</v>
      </c>
      <c r="H79" s="9">
        <v>4</v>
      </c>
    </row>
    <row r="80" spans="1:8" ht="15" customHeight="1" x14ac:dyDescent="0.3">
      <c r="A80" s="7" t="s">
        <v>74</v>
      </c>
      <c r="B80" s="1" t="str">
        <f>RANK(D80,$D$7:$D$99)&amp;IF(COUNTIF($D$7:$D$99,D80)&gt;1,"-"&amp;RANK(D80,$D$7:$D$99)+COUNTIF($D$7:$D$99,D80)-1,"")</f>
        <v>84-85</v>
      </c>
      <c r="C80" s="1" t="str">
        <f>RANK(D80,$D$75:$D$86)&amp;IF(COUNTIF($D$75:$D$86,D80)&gt;1,"-"&amp;RANK(D80,$D$75:$D$86)+COUNTIF($D$75:$D$86,D80)-1,"")</f>
        <v>12</v>
      </c>
      <c r="D80" s="8">
        <f t="shared" si="16"/>
        <v>3</v>
      </c>
      <c r="E80" s="9">
        <v>3</v>
      </c>
      <c r="F80" s="9">
        <v>0</v>
      </c>
      <c r="G80" s="9">
        <v>0</v>
      </c>
      <c r="H80" s="9">
        <v>0</v>
      </c>
    </row>
    <row r="81" spans="1:8" ht="15" customHeight="1" x14ac:dyDescent="0.3">
      <c r="A81" s="7" t="s">
        <v>75</v>
      </c>
      <c r="B81" s="1" t="str">
        <f t="shared" si="17"/>
        <v>3</v>
      </c>
      <c r="C81" s="1" t="str">
        <f t="shared" si="18"/>
        <v>1</v>
      </c>
      <c r="D81" s="8">
        <f t="shared" si="16"/>
        <v>35</v>
      </c>
      <c r="E81" s="9">
        <v>13</v>
      </c>
      <c r="F81" s="9">
        <v>4</v>
      </c>
      <c r="G81" s="9">
        <v>16</v>
      </c>
      <c r="H81" s="9">
        <v>2</v>
      </c>
    </row>
    <row r="82" spans="1:8" ht="15" customHeight="1" x14ac:dyDescent="0.3">
      <c r="A82" s="7" t="s">
        <v>76</v>
      </c>
      <c r="B82" s="1" t="str">
        <f t="shared" si="17"/>
        <v>12-14</v>
      </c>
      <c r="C82" s="1" t="str">
        <f t="shared" si="18"/>
        <v>3</v>
      </c>
      <c r="D82" s="8">
        <f t="shared" si="16"/>
        <v>26</v>
      </c>
      <c r="E82" s="9">
        <v>11</v>
      </c>
      <c r="F82" s="9">
        <v>3</v>
      </c>
      <c r="G82" s="9">
        <v>12</v>
      </c>
      <c r="H82" s="9">
        <v>0</v>
      </c>
    </row>
    <row r="83" spans="1:8" ht="15" customHeight="1" x14ac:dyDescent="0.3">
      <c r="A83" s="7" t="s">
        <v>77</v>
      </c>
      <c r="B83" s="1" t="str">
        <f t="shared" si="17"/>
        <v>76-78</v>
      </c>
      <c r="C83" s="1" t="str">
        <f t="shared" si="18"/>
        <v>11</v>
      </c>
      <c r="D83" s="8">
        <f t="shared" si="16"/>
        <v>8</v>
      </c>
      <c r="E83" s="9">
        <v>6</v>
      </c>
      <c r="F83" s="9">
        <v>0</v>
      </c>
      <c r="G83" s="9">
        <v>2</v>
      </c>
      <c r="H83" s="9">
        <v>0</v>
      </c>
    </row>
    <row r="84" spans="1:8" ht="15" customHeight="1" x14ac:dyDescent="0.3">
      <c r="A84" s="7" t="s">
        <v>78</v>
      </c>
      <c r="B84" s="1" t="str">
        <f t="shared" si="17"/>
        <v>57-60</v>
      </c>
      <c r="C84" s="1" t="str">
        <f t="shared" si="18"/>
        <v>7</v>
      </c>
      <c r="D84" s="8">
        <f t="shared" si="16"/>
        <v>12</v>
      </c>
      <c r="E84" s="9">
        <v>11</v>
      </c>
      <c r="F84" s="9">
        <v>0</v>
      </c>
      <c r="G84" s="9">
        <v>1</v>
      </c>
      <c r="H84" s="9">
        <v>0</v>
      </c>
    </row>
    <row r="85" spans="1:8" ht="15" customHeight="1" x14ac:dyDescent="0.3">
      <c r="A85" s="10" t="s">
        <v>79</v>
      </c>
      <c r="B85" s="1" t="str">
        <f t="shared" si="17"/>
        <v>4</v>
      </c>
      <c r="C85" s="1" t="str">
        <f t="shared" si="18"/>
        <v>2</v>
      </c>
      <c r="D85" s="11">
        <f t="shared" si="16"/>
        <v>33.5</v>
      </c>
      <c r="E85" s="9">
        <v>11</v>
      </c>
      <c r="F85" s="9">
        <v>5</v>
      </c>
      <c r="G85" s="9">
        <v>14.5</v>
      </c>
      <c r="H85" s="9">
        <v>3</v>
      </c>
    </row>
    <row r="86" spans="1:8" ht="15" customHeight="1" x14ac:dyDescent="0.3">
      <c r="A86" s="7" t="s">
        <v>80</v>
      </c>
      <c r="B86" s="1" t="str">
        <f t="shared" si="17"/>
        <v>49-50</v>
      </c>
      <c r="C86" s="1" t="str">
        <f t="shared" si="18"/>
        <v>5</v>
      </c>
      <c r="D86" s="8">
        <f t="shared" si="16"/>
        <v>14</v>
      </c>
      <c r="E86" s="9">
        <v>7</v>
      </c>
      <c r="F86" s="9">
        <v>0</v>
      </c>
      <c r="G86" s="9">
        <v>7</v>
      </c>
      <c r="H86" s="9">
        <v>0</v>
      </c>
    </row>
    <row r="87" spans="1:8" ht="15" customHeight="1" x14ac:dyDescent="0.3">
      <c r="A87" s="4" t="s">
        <v>81</v>
      </c>
      <c r="B87" s="5"/>
      <c r="C87" s="5"/>
      <c r="D87" s="12"/>
      <c r="E87" s="13"/>
      <c r="F87" s="14"/>
      <c r="G87" s="13"/>
      <c r="H87" s="13"/>
    </row>
    <row r="88" spans="1:8" ht="15" customHeight="1" x14ac:dyDescent="0.3">
      <c r="A88" s="7" t="s">
        <v>82</v>
      </c>
      <c r="B88" s="1" t="str">
        <f t="shared" si="17"/>
        <v>68-72</v>
      </c>
      <c r="C88" s="1" t="str">
        <f>RANK(D88,$D$88:$D$96)&amp;IF(COUNTIF($D$88:$D$96,D88)&gt;1,"-"&amp;RANK(D88,$D$88:$D$96)+COUNTIF($D$88:$D$96,D88)-1,"")</f>
        <v>8</v>
      </c>
      <c r="D88" s="8">
        <f t="shared" ref="D88:D99" si="19">SUM(E88:H88)</f>
        <v>10</v>
      </c>
      <c r="E88" s="9">
        <v>10</v>
      </c>
      <c r="F88" s="9">
        <v>0</v>
      </c>
      <c r="G88" s="9">
        <v>0</v>
      </c>
      <c r="H88" s="9">
        <v>0</v>
      </c>
    </row>
    <row r="89" spans="1:8" ht="15" customHeight="1" x14ac:dyDescent="0.3">
      <c r="A89" s="7" t="s">
        <v>83</v>
      </c>
      <c r="B89" s="1" t="str">
        <f t="shared" si="17"/>
        <v>33</v>
      </c>
      <c r="C89" s="1" t="str">
        <f t="shared" ref="C89:C96" si="20">RANK(D89,$D$88:$D$96)&amp;IF(COUNTIF($D$88:$D$96,D89)&gt;1,"-"&amp;RANK(D89,$D$88:$D$96)+COUNTIF($D$88:$D$96,D89)-1,"")</f>
        <v>1</v>
      </c>
      <c r="D89" s="8">
        <f t="shared" si="19"/>
        <v>19</v>
      </c>
      <c r="E89" s="9">
        <v>11</v>
      </c>
      <c r="F89" s="9">
        <v>3</v>
      </c>
      <c r="G89" s="9">
        <v>5</v>
      </c>
      <c r="H89" s="9">
        <v>0</v>
      </c>
    </row>
    <row r="90" spans="1:8" ht="15" customHeight="1" x14ac:dyDescent="0.3">
      <c r="A90" s="7" t="s">
        <v>84</v>
      </c>
      <c r="B90" s="1" t="str">
        <f t="shared" si="17"/>
        <v>43-48</v>
      </c>
      <c r="C90" s="1" t="str">
        <f>RANK(D90,$D$88:$D$96)&amp;IF(COUNTIF($D$88:$D$96,D90)&gt;1,"-"&amp;RANK(D90,$D$88:$D$96)+COUNTIF($D$88:$D$96,D90)-1,"")</f>
        <v>4-5</v>
      </c>
      <c r="D90" s="8">
        <f t="shared" si="19"/>
        <v>15</v>
      </c>
      <c r="E90" s="9">
        <v>9</v>
      </c>
      <c r="F90" s="9">
        <v>2</v>
      </c>
      <c r="G90" s="9">
        <v>4</v>
      </c>
      <c r="H90" s="9">
        <v>0</v>
      </c>
    </row>
    <row r="91" spans="1:8" ht="15" customHeight="1" x14ac:dyDescent="0.3">
      <c r="A91" s="7" t="s">
        <v>85</v>
      </c>
      <c r="B91" s="1" t="str">
        <f>RANK(D91,$D$7:$D$99)&amp;IF(COUNTIF($D$7:$D$99,D91)&gt;1,"-"&amp;RANK(D91,$D$7:$D$99)+COUNTIF($D$7:$D$99,D91)-1,"")</f>
        <v>43-48</v>
      </c>
      <c r="C91" s="1" t="str">
        <f t="shared" si="20"/>
        <v>4-5</v>
      </c>
      <c r="D91" s="8">
        <f t="shared" si="19"/>
        <v>15</v>
      </c>
      <c r="E91" s="9">
        <v>4</v>
      </c>
      <c r="F91" s="9">
        <v>3</v>
      </c>
      <c r="G91" s="9">
        <v>8</v>
      </c>
      <c r="H91" s="9">
        <v>0</v>
      </c>
    </row>
    <row r="92" spans="1:8" ht="15" customHeight="1" x14ac:dyDescent="0.3">
      <c r="A92" s="7" t="s">
        <v>86</v>
      </c>
      <c r="B92" s="1" t="str">
        <f t="shared" si="17"/>
        <v>80-82</v>
      </c>
      <c r="C92" s="1" t="str">
        <f t="shared" si="20"/>
        <v>9</v>
      </c>
      <c r="D92" s="8">
        <f t="shared" si="19"/>
        <v>7</v>
      </c>
      <c r="E92" s="9">
        <v>6</v>
      </c>
      <c r="F92" s="9">
        <v>1</v>
      </c>
      <c r="G92" s="9">
        <v>0</v>
      </c>
      <c r="H92" s="9">
        <v>0</v>
      </c>
    </row>
    <row r="93" spans="1:8" ht="15" customHeight="1" x14ac:dyDescent="0.3">
      <c r="A93" s="7" t="s">
        <v>87</v>
      </c>
      <c r="B93" s="1" t="str">
        <f t="shared" si="17"/>
        <v>36</v>
      </c>
      <c r="C93" s="1" t="str">
        <f t="shared" si="20"/>
        <v>2</v>
      </c>
      <c r="D93" s="8">
        <f t="shared" si="19"/>
        <v>17.5</v>
      </c>
      <c r="E93" s="9">
        <v>9.5</v>
      </c>
      <c r="F93" s="9">
        <v>0</v>
      </c>
      <c r="G93" s="9">
        <v>8</v>
      </c>
      <c r="H93" s="9">
        <v>0</v>
      </c>
    </row>
    <row r="94" spans="1:8" ht="15" customHeight="1" x14ac:dyDescent="0.3">
      <c r="A94" s="7" t="s">
        <v>88</v>
      </c>
      <c r="B94" s="1" t="str">
        <f t="shared" si="17"/>
        <v>42</v>
      </c>
      <c r="C94" s="1" t="str">
        <f t="shared" si="20"/>
        <v>3</v>
      </c>
      <c r="D94" s="8">
        <f t="shared" si="19"/>
        <v>16</v>
      </c>
      <c r="E94" s="9">
        <v>7</v>
      </c>
      <c r="F94" s="9">
        <v>3</v>
      </c>
      <c r="G94" s="9">
        <v>6</v>
      </c>
      <c r="H94" s="9">
        <v>0</v>
      </c>
    </row>
    <row r="95" spans="1:8" ht="15" customHeight="1" x14ac:dyDescent="0.3">
      <c r="A95" s="7" t="s">
        <v>89</v>
      </c>
      <c r="B95" s="1" t="str">
        <f t="shared" si="17"/>
        <v>61-66</v>
      </c>
      <c r="C95" s="1" t="str">
        <f t="shared" si="20"/>
        <v>7</v>
      </c>
      <c r="D95" s="8">
        <f t="shared" si="19"/>
        <v>11</v>
      </c>
      <c r="E95" s="9">
        <v>6</v>
      </c>
      <c r="F95" s="9">
        <v>0</v>
      </c>
      <c r="G95" s="9">
        <v>5</v>
      </c>
      <c r="H95" s="9">
        <v>0</v>
      </c>
    </row>
    <row r="96" spans="1:8" ht="15" customHeight="1" x14ac:dyDescent="0.3">
      <c r="A96" s="7" t="s">
        <v>90</v>
      </c>
      <c r="B96" s="1" t="str">
        <f t="shared" si="17"/>
        <v>53-56</v>
      </c>
      <c r="C96" s="1" t="str">
        <f t="shared" si="20"/>
        <v>6</v>
      </c>
      <c r="D96" s="8">
        <f t="shared" si="19"/>
        <v>13</v>
      </c>
      <c r="E96" s="9">
        <v>13</v>
      </c>
      <c r="F96" s="9">
        <v>0</v>
      </c>
      <c r="G96" s="9">
        <v>0</v>
      </c>
      <c r="H96" s="9">
        <v>0</v>
      </c>
    </row>
    <row r="97" spans="1:8" ht="15" customHeight="1" x14ac:dyDescent="0.3">
      <c r="A97" s="4" t="s">
        <v>108</v>
      </c>
      <c r="B97" s="5"/>
      <c r="C97" s="5"/>
      <c r="D97" s="12"/>
      <c r="E97" s="13"/>
      <c r="F97" s="14"/>
      <c r="G97" s="13"/>
      <c r="H97" s="13"/>
    </row>
    <row r="98" spans="1:8" ht="15" customHeight="1" x14ac:dyDescent="0.3">
      <c r="A98" s="7" t="s">
        <v>117</v>
      </c>
      <c r="B98" s="1" t="str">
        <f t="shared" si="17"/>
        <v>75</v>
      </c>
      <c r="C98" s="1" t="str">
        <f>RANK(D98,$D$98:$D$99)&amp;IF(COUNTIF($D$98:$D$99,D98)&gt;1,"-"&amp;RANK(D98,$D$98:$D$99)+COUNTIF($D$98:$D$99,D98)-1,"")</f>
        <v>1</v>
      </c>
      <c r="D98" s="8">
        <f t="shared" si="19"/>
        <v>8.5</v>
      </c>
      <c r="E98" s="9">
        <v>3.5</v>
      </c>
      <c r="F98" s="9"/>
      <c r="G98" s="9">
        <v>3</v>
      </c>
      <c r="H98" s="9">
        <v>2</v>
      </c>
    </row>
    <row r="99" spans="1:8" ht="15" customHeight="1" x14ac:dyDescent="0.3">
      <c r="A99" s="7" t="s">
        <v>118</v>
      </c>
      <c r="B99" s="1" t="str">
        <f>RANK(D99,$D$7:$D$99)&amp;IF(COUNTIF($D$7:$D$99,D99)&gt;1,"-"&amp;RANK(D99,$D$7:$D$99)+COUNTIF($D$7:$D$99,D99)-1,"")</f>
        <v>84-85</v>
      </c>
      <c r="C99" s="1" t="str">
        <f>RANK(D99,$D$98:$D$99)&amp;IF(COUNTIF($D$98:$D$99,D99)&gt;1,"-"&amp;RANK(D99,$D$98:$D$99)+COUNTIF($D$98:$D$99,D99)-1,"")</f>
        <v>2</v>
      </c>
      <c r="D99" s="8">
        <f t="shared" si="19"/>
        <v>3</v>
      </c>
      <c r="E99" s="9">
        <v>3</v>
      </c>
      <c r="F99" s="9"/>
      <c r="G99" s="9">
        <v>0</v>
      </c>
      <c r="H99" s="9">
        <v>0</v>
      </c>
    </row>
    <row r="101" spans="1:8" x14ac:dyDescent="0.3">
      <c r="A101" s="15" t="s">
        <v>119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headerFooter>
    <oddFooter>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90" sqref="E90"/>
    </sheetView>
  </sheetViews>
  <sheetFormatPr defaultRowHeight="14.4" x14ac:dyDescent="0.3"/>
  <cols>
    <col min="1" max="1" width="26.6640625" customWidth="1"/>
    <col min="2" max="2" width="12.5546875" customWidth="1"/>
    <col min="3" max="3" width="16.44140625" customWidth="1"/>
    <col min="4" max="4" width="12" customWidth="1"/>
    <col min="5" max="5" width="20.44140625" customWidth="1"/>
    <col min="6" max="6" width="25.6640625" customWidth="1"/>
    <col min="7" max="7" width="20.44140625" customWidth="1"/>
    <col min="8" max="8" width="19" customWidth="1"/>
  </cols>
  <sheetData>
    <row r="1" spans="1:8" x14ac:dyDescent="0.3">
      <c r="A1" s="18" t="s">
        <v>105</v>
      </c>
      <c r="B1" s="18"/>
      <c r="C1" s="18"/>
      <c r="D1" s="18"/>
      <c r="E1" s="18"/>
      <c r="F1" s="18"/>
      <c r="G1" s="18"/>
      <c r="H1" s="18"/>
    </row>
    <row r="2" spans="1:8" x14ac:dyDescent="0.3">
      <c r="A2" s="19" t="s">
        <v>110</v>
      </c>
      <c r="B2" s="20"/>
      <c r="C2" s="20"/>
      <c r="D2" s="20"/>
      <c r="E2" s="20"/>
      <c r="F2" s="20"/>
      <c r="G2" s="20"/>
      <c r="H2" s="20"/>
    </row>
    <row r="3" spans="1:8" ht="72" customHeight="1" x14ac:dyDescent="0.3">
      <c r="A3" s="1" t="s">
        <v>106</v>
      </c>
      <c r="B3" s="1" t="s">
        <v>93</v>
      </c>
      <c r="C3" s="1" t="s">
        <v>94</v>
      </c>
      <c r="D3" s="1" t="s">
        <v>103</v>
      </c>
      <c r="E3" s="1" t="s">
        <v>95</v>
      </c>
      <c r="F3" s="1" t="s">
        <v>116</v>
      </c>
      <c r="G3" s="1" t="s">
        <v>114</v>
      </c>
      <c r="H3" s="1" t="s">
        <v>113</v>
      </c>
    </row>
    <row r="4" spans="1:8" ht="15.75" customHeight="1" x14ac:dyDescent="0.3">
      <c r="A4" s="2" t="s">
        <v>0</v>
      </c>
      <c r="B4" s="2" t="s">
        <v>98</v>
      </c>
      <c r="C4" s="2" t="s">
        <v>98</v>
      </c>
      <c r="D4" s="2" t="s">
        <v>91</v>
      </c>
      <c r="E4" s="3" t="s">
        <v>91</v>
      </c>
      <c r="F4" s="3" t="s">
        <v>91</v>
      </c>
      <c r="G4" s="3" t="s">
        <v>91</v>
      </c>
      <c r="H4" s="3" t="s">
        <v>91</v>
      </c>
    </row>
    <row r="5" spans="1:8" ht="12" customHeight="1" x14ac:dyDescent="0.3">
      <c r="A5" s="2" t="s">
        <v>109</v>
      </c>
      <c r="B5" s="2"/>
      <c r="C5" s="2"/>
      <c r="D5" s="2">
        <f>E5+F5+G5+H5</f>
        <v>48</v>
      </c>
      <c r="E5" s="3">
        <v>22</v>
      </c>
      <c r="F5" s="3">
        <v>6</v>
      </c>
      <c r="G5" s="3">
        <v>12</v>
      </c>
      <c r="H5" s="3">
        <v>8</v>
      </c>
    </row>
    <row r="6" spans="1:8" ht="15" customHeight="1" x14ac:dyDescent="0.3">
      <c r="A6" s="4" t="s">
        <v>1</v>
      </c>
      <c r="B6" s="5"/>
      <c r="C6" s="5"/>
      <c r="D6" s="5"/>
      <c r="E6" s="6"/>
      <c r="F6" s="6"/>
      <c r="G6" s="6"/>
      <c r="H6" s="6"/>
    </row>
    <row r="7" spans="1:8" ht="15" customHeight="1" x14ac:dyDescent="0.3">
      <c r="A7" s="7" t="s">
        <v>2</v>
      </c>
      <c r="B7" s="1" t="str">
        <f>RANK(D7,$D$7:$D$99)&amp;IF(COUNTIF($D$7:$D$99,D7)&gt;1,"-"&amp;RANK(D7,$D$7:$D$99)+COUNTIF($D$7:$D$99,D7)-1,"")</f>
        <v>31-32</v>
      </c>
      <c r="C7" s="1" t="str">
        <f>RANK(D7,$D$7:$D$24)&amp;IF(COUNTIF($D$7:$D$24,D7)&gt;1,"-"&amp;RANK(D7,$D$7:$D$24)+COUNTIF($D$7:$D$24,D7)-1,"")</f>
        <v>6</v>
      </c>
      <c r="D7" s="8">
        <f>SUM(E7:H7)</f>
        <v>20.5</v>
      </c>
      <c r="E7" s="9">
        <v>10.5</v>
      </c>
      <c r="F7" s="9">
        <v>2</v>
      </c>
      <c r="G7" s="9">
        <v>6</v>
      </c>
      <c r="H7" s="9">
        <v>2</v>
      </c>
    </row>
    <row r="8" spans="1:8" ht="15" customHeight="1" x14ac:dyDescent="0.3">
      <c r="A8" s="7" t="s">
        <v>3</v>
      </c>
      <c r="B8" s="1" t="str">
        <f t="shared" ref="B8:B15" si="0">RANK(D8,$D$7:$D$99)&amp;IF(COUNTIF($D$7:$D$99,D8)&gt;1,"-"&amp;RANK(D8,$D$7:$D$99)+COUNTIF($D$7:$D$99,D8)-1,"")</f>
        <v>21</v>
      </c>
      <c r="C8" s="1" t="str">
        <f t="shared" ref="C8:C23" si="1">RANK(D8,$D$7:$D$24)&amp;IF(COUNTIF($D$7:$D$24,D8)&gt;1,"-"&amp;RANK(D8,$D$7:$D$24)+COUNTIF($D$7:$D$24,D8)-1,"")</f>
        <v>5</v>
      </c>
      <c r="D8" s="8">
        <f t="shared" ref="D8:D24" si="2">SUM(E8:H8)</f>
        <v>33</v>
      </c>
      <c r="E8" s="9">
        <v>16</v>
      </c>
      <c r="F8" s="9">
        <v>5</v>
      </c>
      <c r="G8" s="9">
        <v>12</v>
      </c>
      <c r="H8" s="9">
        <v>0</v>
      </c>
    </row>
    <row r="9" spans="1:8" ht="15" customHeight="1" x14ac:dyDescent="0.3">
      <c r="A9" s="7" t="s">
        <v>4</v>
      </c>
      <c r="B9" s="1" t="str">
        <f t="shared" si="0"/>
        <v>5-6</v>
      </c>
      <c r="C9" s="1" t="str">
        <f t="shared" si="1"/>
        <v>1</v>
      </c>
      <c r="D9" s="8">
        <f t="shared" si="2"/>
        <v>44</v>
      </c>
      <c r="E9" s="9">
        <v>22</v>
      </c>
      <c r="F9" s="9">
        <v>6</v>
      </c>
      <c r="G9" s="9">
        <v>12</v>
      </c>
      <c r="H9" s="9">
        <v>4</v>
      </c>
    </row>
    <row r="10" spans="1:8" ht="15" customHeight="1" x14ac:dyDescent="0.3">
      <c r="A10" s="7" t="s">
        <v>5</v>
      </c>
      <c r="B10" s="1" t="str">
        <f t="shared" si="0"/>
        <v>17-18</v>
      </c>
      <c r="C10" s="1" t="str">
        <f t="shared" si="1"/>
        <v>3-4</v>
      </c>
      <c r="D10" s="8">
        <f t="shared" si="2"/>
        <v>35.5</v>
      </c>
      <c r="E10" s="9">
        <v>19</v>
      </c>
      <c r="F10" s="9">
        <v>6</v>
      </c>
      <c r="G10" s="9">
        <v>10</v>
      </c>
      <c r="H10" s="9">
        <v>0.5</v>
      </c>
    </row>
    <row r="11" spans="1:8" ht="15" customHeight="1" x14ac:dyDescent="0.3">
      <c r="A11" s="7" t="s">
        <v>6</v>
      </c>
      <c r="B11" s="1" t="str">
        <f t="shared" si="0"/>
        <v>53-55</v>
      </c>
      <c r="C11" s="1" t="str">
        <f t="shared" si="1"/>
        <v>15</v>
      </c>
      <c r="D11" s="8">
        <f t="shared" si="2"/>
        <v>12</v>
      </c>
      <c r="E11" s="9">
        <v>1</v>
      </c>
      <c r="F11" s="9">
        <v>3</v>
      </c>
      <c r="G11" s="9">
        <v>6</v>
      </c>
      <c r="H11" s="9">
        <v>2</v>
      </c>
    </row>
    <row r="12" spans="1:8" ht="15" customHeight="1" x14ac:dyDescent="0.3">
      <c r="A12" s="7" t="s">
        <v>7</v>
      </c>
      <c r="B12" s="1" t="str">
        <f t="shared" si="0"/>
        <v>60-63</v>
      </c>
      <c r="C12" s="1" t="str">
        <f t="shared" si="1"/>
        <v>16</v>
      </c>
      <c r="D12" s="8">
        <f t="shared" si="2"/>
        <v>8</v>
      </c>
      <c r="E12" s="9">
        <v>3</v>
      </c>
      <c r="F12" s="9">
        <v>0</v>
      </c>
      <c r="G12" s="9">
        <v>5</v>
      </c>
      <c r="H12" s="9">
        <v>0</v>
      </c>
    </row>
    <row r="13" spans="1:8" ht="15" customHeight="1" x14ac:dyDescent="0.3">
      <c r="A13" s="7" t="s">
        <v>8</v>
      </c>
      <c r="B13" s="1" t="str">
        <f>RANK(D13,$D$7:$D$99)&amp;IF(COUNTIF($D$7:$D$99,D13)&gt;1,"-"&amp;RANK(D13,$D$7:$D$99)+COUNTIF($D$7:$D$99,D13)-1,"")</f>
        <v>38-40</v>
      </c>
      <c r="C13" s="1" t="str">
        <f t="shared" si="1"/>
        <v>9-11</v>
      </c>
      <c r="D13" s="8">
        <f t="shared" si="2"/>
        <v>18</v>
      </c>
      <c r="E13" s="9">
        <v>9</v>
      </c>
      <c r="F13" s="9">
        <v>1</v>
      </c>
      <c r="G13" s="9">
        <v>8</v>
      </c>
      <c r="H13" s="9">
        <v>0</v>
      </c>
    </row>
    <row r="14" spans="1:8" ht="15" customHeight="1" x14ac:dyDescent="0.3">
      <c r="A14" s="7" t="s">
        <v>9</v>
      </c>
      <c r="B14" s="1" t="str">
        <f t="shared" si="0"/>
        <v>33-35</v>
      </c>
      <c r="C14" s="1" t="str">
        <f t="shared" si="1"/>
        <v>7</v>
      </c>
      <c r="D14" s="8">
        <f t="shared" si="2"/>
        <v>20</v>
      </c>
      <c r="E14" s="9">
        <v>10</v>
      </c>
      <c r="F14" s="9">
        <v>3</v>
      </c>
      <c r="G14" s="9">
        <v>4</v>
      </c>
      <c r="H14" s="9">
        <v>3</v>
      </c>
    </row>
    <row r="15" spans="1:8" ht="15" customHeight="1" x14ac:dyDescent="0.3">
      <c r="A15" s="7" t="s">
        <v>10</v>
      </c>
      <c r="B15" s="1" t="str">
        <f t="shared" si="0"/>
        <v>38-40</v>
      </c>
      <c r="C15" s="1" t="str">
        <f t="shared" si="1"/>
        <v>9-11</v>
      </c>
      <c r="D15" s="8">
        <f t="shared" si="2"/>
        <v>18</v>
      </c>
      <c r="E15" s="9">
        <v>10</v>
      </c>
      <c r="F15" s="9">
        <v>1</v>
      </c>
      <c r="G15" s="9">
        <v>5</v>
      </c>
      <c r="H15" s="9">
        <v>2</v>
      </c>
    </row>
    <row r="16" spans="1:8" ht="15" customHeight="1" x14ac:dyDescent="0.3">
      <c r="A16" s="7" t="s">
        <v>11</v>
      </c>
      <c r="B16" s="1" t="str">
        <f>RANK(D16,$D$7:$D$99)&amp;IF(COUNTIF($D$7:$D$99,D16)&gt;1,"-"&amp;RANK(D16,$D$7:$D$99)+COUNTIF($D$7:$D$99,D16)-1,"")</f>
        <v>8-9</v>
      </c>
      <c r="C16" s="1" t="str">
        <f t="shared" si="1"/>
        <v>2</v>
      </c>
      <c r="D16" s="8">
        <f t="shared" si="2"/>
        <v>42</v>
      </c>
      <c r="E16" s="9">
        <v>22</v>
      </c>
      <c r="F16" s="9">
        <v>4</v>
      </c>
      <c r="G16" s="9">
        <v>12</v>
      </c>
      <c r="H16" s="9">
        <v>4</v>
      </c>
    </row>
    <row r="17" spans="1:8" ht="15" customHeight="1" x14ac:dyDescent="0.3">
      <c r="A17" s="7" t="s">
        <v>12</v>
      </c>
      <c r="B17" s="1" t="str">
        <f t="shared" ref="B17:B80" si="3">RANK(D17,$D$7:$D$99)&amp;IF(COUNTIF($D$7:$D$99,D17)&gt;1,"-"&amp;RANK(D17,$D$7:$D$99)+COUNTIF($D$7:$D$99,D17)-1,"")</f>
        <v>71-73</v>
      </c>
      <c r="C17" s="1" t="str">
        <f>RANK(D17,$D$7:$D$24)&amp;IF(COUNTIF($D$7:$D$24,D17)&gt;1,"-"&amp;RANK(D17,$D$7:$D$24)+COUNTIF($D$7:$D$24,D17)-1,"")</f>
        <v>17-18</v>
      </c>
      <c r="D17" s="8">
        <f t="shared" si="2"/>
        <v>5</v>
      </c>
      <c r="E17" s="9">
        <v>1</v>
      </c>
      <c r="F17" s="9">
        <v>0</v>
      </c>
      <c r="G17" s="9">
        <v>3</v>
      </c>
      <c r="H17" s="9">
        <v>1</v>
      </c>
    </row>
    <row r="18" spans="1:8" ht="15" customHeight="1" x14ac:dyDescent="0.3">
      <c r="A18" s="7" t="s">
        <v>13</v>
      </c>
      <c r="B18" s="1" t="str">
        <f t="shared" si="3"/>
        <v>43</v>
      </c>
      <c r="C18" s="1" t="str">
        <f>RANK(D18,$D$7:$D$24)&amp;IF(COUNTIF($D$7:$D$24,D18)&gt;1,"-"&amp;RANK(D18,$D$7:$D$24)+COUNTIF($D$7:$D$24,D18)-1,"")</f>
        <v>13</v>
      </c>
      <c r="D18" s="8">
        <f t="shared" si="2"/>
        <v>15.5</v>
      </c>
      <c r="E18" s="9">
        <v>3.5</v>
      </c>
      <c r="F18" s="9">
        <v>3</v>
      </c>
      <c r="G18" s="9">
        <v>7</v>
      </c>
      <c r="H18" s="9">
        <v>2</v>
      </c>
    </row>
    <row r="19" spans="1:8" ht="15" customHeight="1" x14ac:dyDescent="0.3">
      <c r="A19" s="7" t="s">
        <v>14</v>
      </c>
      <c r="B19" s="1" t="str">
        <f t="shared" si="3"/>
        <v>50-52</v>
      </c>
      <c r="C19" s="1" t="str">
        <f t="shared" si="1"/>
        <v>14</v>
      </c>
      <c r="D19" s="8">
        <f t="shared" si="2"/>
        <v>13</v>
      </c>
      <c r="E19" s="9">
        <v>5</v>
      </c>
      <c r="F19" s="9">
        <v>4</v>
      </c>
      <c r="G19" s="9">
        <v>3</v>
      </c>
      <c r="H19" s="9">
        <v>1</v>
      </c>
    </row>
    <row r="20" spans="1:8" ht="15" customHeight="1" x14ac:dyDescent="0.3">
      <c r="A20" s="7" t="s">
        <v>15</v>
      </c>
      <c r="B20" s="1" t="str">
        <f t="shared" si="3"/>
        <v>17-18</v>
      </c>
      <c r="C20" s="1" t="str">
        <f t="shared" si="1"/>
        <v>3-4</v>
      </c>
      <c r="D20" s="8">
        <f t="shared" si="2"/>
        <v>35.5</v>
      </c>
      <c r="E20" s="9">
        <v>15</v>
      </c>
      <c r="F20" s="9">
        <v>6</v>
      </c>
      <c r="G20" s="9">
        <v>12</v>
      </c>
      <c r="H20" s="9">
        <v>2.5</v>
      </c>
    </row>
    <row r="21" spans="1:8" ht="15" customHeight="1" x14ac:dyDescent="0.3">
      <c r="A21" s="7" t="s">
        <v>16</v>
      </c>
      <c r="B21" s="1" t="str">
        <f t="shared" si="3"/>
        <v>41</v>
      </c>
      <c r="C21" s="1" t="str">
        <f t="shared" si="1"/>
        <v>12</v>
      </c>
      <c r="D21" s="8">
        <f t="shared" si="2"/>
        <v>17</v>
      </c>
      <c r="E21" s="9">
        <v>10</v>
      </c>
      <c r="F21" s="9">
        <v>1</v>
      </c>
      <c r="G21" s="9">
        <v>6</v>
      </c>
      <c r="H21" s="9">
        <v>0</v>
      </c>
    </row>
    <row r="22" spans="1:8" ht="15" customHeight="1" x14ac:dyDescent="0.3">
      <c r="A22" s="10" t="s">
        <v>17</v>
      </c>
      <c r="B22" s="1" t="str">
        <f t="shared" si="3"/>
        <v>38-40</v>
      </c>
      <c r="C22" s="1" t="str">
        <f t="shared" si="1"/>
        <v>9-11</v>
      </c>
      <c r="D22" s="11">
        <f t="shared" si="2"/>
        <v>18</v>
      </c>
      <c r="E22" s="9">
        <v>4</v>
      </c>
      <c r="F22" s="9">
        <v>5</v>
      </c>
      <c r="G22" s="9">
        <v>8</v>
      </c>
      <c r="H22" s="9">
        <v>1</v>
      </c>
    </row>
    <row r="23" spans="1:8" ht="15" customHeight="1" x14ac:dyDescent="0.3">
      <c r="A23" s="7" t="s">
        <v>18</v>
      </c>
      <c r="B23" s="1" t="str">
        <f t="shared" si="3"/>
        <v>71-73</v>
      </c>
      <c r="C23" s="1" t="str">
        <f t="shared" si="1"/>
        <v>17-18</v>
      </c>
      <c r="D23" s="8">
        <f t="shared" si="2"/>
        <v>5</v>
      </c>
      <c r="E23" s="9">
        <v>2</v>
      </c>
      <c r="F23" s="9">
        <v>2</v>
      </c>
      <c r="G23" s="9">
        <v>0</v>
      </c>
      <c r="H23" s="9">
        <v>1</v>
      </c>
    </row>
    <row r="24" spans="1:8" ht="15" customHeight="1" x14ac:dyDescent="0.3">
      <c r="A24" s="7" t="s">
        <v>19</v>
      </c>
      <c r="B24" s="1" t="str">
        <f t="shared" si="3"/>
        <v>36-37</v>
      </c>
      <c r="C24" s="1" t="str">
        <f>RANK(D24,$D$7:$D$24)&amp;IF(COUNTIF($D$7:$D$24,D24)&gt;1,"-"&amp;RANK(D24,$D$7:$D$24)+COUNTIF($D$7:$D$24,D24)-1,"")</f>
        <v>8</v>
      </c>
      <c r="D24" s="8">
        <f t="shared" si="2"/>
        <v>19</v>
      </c>
      <c r="E24" s="9">
        <v>9.5</v>
      </c>
      <c r="F24" s="9">
        <v>0</v>
      </c>
      <c r="G24" s="9">
        <v>8.5</v>
      </c>
      <c r="H24" s="9">
        <v>1</v>
      </c>
    </row>
    <row r="25" spans="1:8" ht="15" customHeight="1" x14ac:dyDescent="0.3">
      <c r="A25" s="4" t="s">
        <v>20</v>
      </c>
      <c r="B25" s="5"/>
      <c r="C25" s="5"/>
      <c r="D25" s="12"/>
      <c r="E25" s="13"/>
      <c r="F25" s="14"/>
      <c r="G25" s="13"/>
      <c r="H25" s="13"/>
    </row>
    <row r="26" spans="1:8" ht="15" customHeight="1" x14ac:dyDescent="0.3">
      <c r="A26" s="7" t="s">
        <v>21</v>
      </c>
      <c r="B26" s="1" t="str">
        <f t="shared" si="3"/>
        <v>25</v>
      </c>
      <c r="C26" s="1" t="str">
        <f>RANK(D26,$D$26:$D$36)&amp;IF(COUNTIF($D$26:$D$36,D26)&gt;1,"-"&amp;RANK(D26,$D$26:$D$36)+COUNTIF($D$26:$D$36,D26)-1,"")</f>
        <v>5</v>
      </c>
      <c r="D26" s="8">
        <f t="shared" ref="D26:D36" si="4">SUM(E26:H26)</f>
        <v>26</v>
      </c>
      <c r="E26" s="9">
        <v>8</v>
      </c>
      <c r="F26" s="9">
        <v>4</v>
      </c>
      <c r="G26" s="9">
        <v>10</v>
      </c>
      <c r="H26" s="9">
        <v>4</v>
      </c>
    </row>
    <row r="27" spans="1:8" ht="15" customHeight="1" x14ac:dyDescent="0.3">
      <c r="A27" s="10" t="s">
        <v>22</v>
      </c>
      <c r="B27" s="1" t="str">
        <f t="shared" si="3"/>
        <v>26-27</v>
      </c>
      <c r="C27" s="1" t="str">
        <f>RANK(D27,$D$26:$D$36)&amp;IF(COUNTIF($D$26:$D$36,D27)&gt;1,"-"&amp;RANK(D27,$D$26:$D$36)+COUNTIF($D$26:$D$36,D27)-1,"")</f>
        <v>6</v>
      </c>
      <c r="D27" s="11">
        <f t="shared" si="4"/>
        <v>25</v>
      </c>
      <c r="E27" s="9">
        <v>5</v>
      </c>
      <c r="F27" s="9">
        <v>4</v>
      </c>
      <c r="G27" s="9">
        <v>10</v>
      </c>
      <c r="H27" s="9">
        <v>6</v>
      </c>
    </row>
    <row r="28" spans="1:8" ht="15" customHeight="1" x14ac:dyDescent="0.3">
      <c r="A28" s="7" t="s">
        <v>23</v>
      </c>
      <c r="B28" s="1" t="str">
        <f t="shared" si="3"/>
        <v>13-14</v>
      </c>
      <c r="C28" s="1" t="str">
        <f t="shared" ref="C28:C36" si="5">RANK(D28,$D$26:$D$36)&amp;IF(COUNTIF($D$26:$D$36,D28)&gt;1,"-"&amp;RANK(D28,$D$26:$D$36)+COUNTIF($D$26:$D$36,D28)-1,"")</f>
        <v>2</v>
      </c>
      <c r="D28" s="8">
        <f t="shared" si="4"/>
        <v>37</v>
      </c>
      <c r="E28" s="9">
        <v>18</v>
      </c>
      <c r="F28" s="9">
        <v>6</v>
      </c>
      <c r="G28" s="9">
        <v>10</v>
      </c>
      <c r="H28" s="9">
        <v>3</v>
      </c>
    </row>
    <row r="29" spans="1:8" ht="15" customHeight="1" x14ac:dyDescent="0.3">
      <c r="A29" s="7" t="s">
        <v>24</v>
      </c>
      <c r="B29" s="1" t="str">
        <f>RANK(D29,$D$7:$D$99)&amp;IF(COUNTIF($D$7:$D$99,D29)&gt;1,"-"&amp;RANK(D29,$D$7:$D$99)+COUNTIF($D$7:$D$99,D29)-1,"")</f>
        <v>19-20</v>
      </c>
      <c r="C29" s="1" t="str">
        <f t="shared" si="5"/>
        <v>3</v>
      </c>
      <c r="D29" s="8">
        <f t="shared" si="4"/>
        <v>34</v>
      </c>
      <c r="E29" s="9">
        <v>17</v>
      </c>
      <c r="F29" s="9">
        <v>2</v>
      </c>
      <c r="G29" s="9">
        <v>12</v>
      </c>
      <c r="H29" s="9">
        <v>3</v>
      </c>
    </row>
    <row r="30" spans="1:8" ht="15" customHeight="1" x14ac:dyDescent="0.3">
      <c r="A30" s="7" t="s">
        <v>25</v>
      </c>
      <c r="B30" s="1" t="str">
        <f t="shared" si="3"/>
        <v>60-63</v>
      </c>
      <c r="C30" s="1" t="str">
        <f t="shared" si="5"/>
        <v>10</v>
      </c>
      <c r="D30" s="8">
        <f t="shared" si="4"/>
        <v>8</v>
      </c>
      <c r="E30" s="9">
        <v>1</v>
      </c>
      <c r="F30" s="9">
        <v>2</v>
      </c>
      <c r="G30" s="9">
        <v>5</v>
      </c>
      <c r="H30" s="9">
        <v>0</v>
      </c>
    </row>
    <row r="31" spans="1:8" ht="15" customHeight="1" x14ac:dyDescent="0.3">
      <c r="A31" s="7" t="s">
        <v>26</v>
      </c>
      <c r="B31" s="1" t="str">
        <f t="shared" si="3"/>
        <v>22</v>
      </c>
      <c r="C31" s="1" t="str">
        <f t="shared" si="5"/>
        <v>4</v>
      </c>
      <c r="D31" s="8">
        <f t="shared" si="4"/>
        <v>30</v>
      </c>
      <c r="E31" s="9">
        <v>16</v>
      </c>
      <c r="F31" s="9">
        <v>1</v>
      </c>
      <c r="G31" s="9">
        <v>10</v>
      </c>
      <c r="H31" s="9">
        <v>3</v>
      </c>
    </row>
    <row r="32" spans="1:8" ht="15" customHeight="1" x14ac:dyDescent="0.3">
      <c r="A32" s="10" t="s">
        <v>27</v>
      </c>
      <c r="B32" s="1" t="str">
        <f t="shared" si="3"/>
        <v>8-9</v>
      </c>
      <c r="C32" s="1" t="str">
        <f t="shared" si="5"/>
        <v>1</v>
      </c>
      <c r="D32" s="11">
        <f t="shared" si="4"/>
        <v>42</v>
      </c>
      <c r="E32" s="9">
        <v>22</v>
      </c>
      <c r="F32" s="9">
        <v>6</v>
      </c>
      <c r="G32" s="9">
        <v>10</v>
      </c>
      <c r="H32" s="9">
        <v>4</v>
      </c>
    </row>
    <row r="33" spans="1:8" ht="15" customHeight="1" x14ac:dyDescent="0.3">
      <c r="A33" s="10" t="s">
        <v>28</v>
      </c>
      <c r="B33" s="1" t="str">
        <f t="shared" si="3"/>
        <v>33-35</v>
      </c>
      <c r="C33" s="1" t="str">
        <f t="shared" si="5"/>
        <v>8</v>
      </c>
      <c r="D33" s="11">
        <f t="shared" si="4"/>
        <v>20</v>
      </c>
      <c r="E33" s="9">
        <v>11</v>
      </c>
      <c r="F33" s="9">
        <v>2</v>
      </c>
      <c r="G33" s="9">
        <v>6</v>
      </c>
      <c r="H33" s="9">
        <v>1</v>
      </c>
    </row>
    <row r="34" spans="1:8" ht="15" customHeight="1" x14ac:dyDescent="0.3">
      <c r="A34" s="10" t="s">
        <v>29</v>
      </c>
      <c r="B34" s="1" t="str">
        <f t="shared" si="3"/>
        <v>77-79</v>
      </c>
      <c r="C34" s="1" t="str">
        <f>RANK(D34,$D$26:$D$36)&amp;IF(COUNTIF($D$26:$D$36,D34)&gt;1,"-"&amp;RANK(D34,$D$26:$D$36)+COUNTIF($D$26:$D$36,D34)-1,"")</f>
        <v>11</v>
      </c>
      <c r="D34" s="11">
        <f t="shared" si="4"/>
        <v>3</v>
      </c>
      <c r="E34" s="9">
        <v>3</v>
      </c>
      <c r="F34" s="9">
        <v>0</v>
      </c>
      <c r="G34" s="9">
        <v>0</v>
      </c>
      <c r="H34" s="9">
        <v>0</v>
      </c>
    </row>
    <row r="35" spans="1:8" ht="15" customHeight="1" x14ac:dyDescent="0.3">
      <c r="A35" s="10" t="s">
        <v>30</v>
      </c>
      <c r="B35" s="1" t="str">
        <f t="shared" si="3"/>
        <v>44-46</v>
      </c>
      <c r="C35" s="1" t="str">
        <f t="shared" si="5"/>
        <v>9</v>
      </c>
      <c r="D35" s="11">
        <f t="shared" si="4"/>
        <v>15</v>
      </c>
      <c r="E35" s="9">
        <v>3</v>
      </c>
      <c r="F35" s="9">
        <v>2</v>
      </c>
      <c r="G35" s="9">
        <v>10</v>
      </c>
      <c r="H35" s="9">
        <v>0</v>
      </c>
    </row>
    <row r="36" spans="1:8" ht="15" customHeight="1" x14ac:dyDescent="0.3">
      <c r="A36" s="7" t="s">
        <v>31</v>
      </c>
      <c r="B36" s="1" t="str">
        <f t="shared" si="3"/>
        <v>28</v>
      </c>
      <c r="C36" s="1" t="str">
        <f t="shared" si="5"/>
        <v>7</v>
      </c>
      <c r="D36" s="8">
        <f t="shared" si="4"/>
        <v>24.5</v>
      </c>
      <c r="E36" s="9">
        <v>18</v>
      </c>
      <c r="F36" s="9">
        <v>0</v>
      </c>
      <c r="G36" s="9">
        <v>4</v>
      </c>
      <c r="H36" s="9">
        <v>2.5</v>
      </c>
    </row>
    <row r="37" spans="1:8" ht="15" customHeight="1" x14ac:dyDescent="0.3">
      <c r="A37" s="4" t="s">
        <v>32</v>
      </c>
      <c r="B37" s="5"/>
      <c r="C37" s="5"/>
      <c r="D37" s="12"/>
      <c r="E37" s="13"/>
      <c r="F37" s="14"/>
      <c r="G37" s="13"/>
      <c r="H37" s="13"/>
    </row>
    <row r="38" spans="1:8" ht="15" customHeight="1" x14ac:dyDescent="0.3">
      <c r="A38" s="7" t="s">
        <v>33</v>
      </c>
      <c r="B38" s="1" t="str">
        <f t="shared" si="3"/>
        <v>5-6</v>
      </c>
      <c r="C38" s="1" t="str">
        <f>RANK(D38,$D$38:$D$43)&amp;IF(COUNTIF($D$38:$D$43,D38)&gt;1,"-"&amp;RANK(D38,$D$38:$D$43)+COUNTIF($D$38:$D$43,D38)-1,"")</f>
        <v>2</v>
      </c>
      <c r="D38" s="8">
        <f t="shared" ref="D38:D43" si="6">SUM(E38:H38)</f>
        <v>44</v>
      </c>
      <c r="E38" s="9">
        <v>21</v>
      </c>
      <c r="F38" s="9">
        <v>6</v>
      </c>
      <c r="G38" s="9">
        <v>12</v>
      </c>
      <c r="H38" s="9">
        <v>5</v>
      </c>
    </row>
    <row r="39" spans="1:8" ht="15" customHeight="1" x14ac:dyDescent="0.3">
      <c r="A39" s="7" t="s">
        <v>34</v>
      </c>
      <c r="B39" s="1" t="str">
        <f t="shared" si="3"/>
        <v>60-63</v>
      </c>
      <c r="C39" s="1" t="str">
        <f t="shared" ref="C39:C43" si="7">RANK(D39,$D$38:$D$43)&amp;IF(COUNTIF($D$38:$D$43,D39)&gt;1,"-"&amp;RANK(D39,$D$38:$D$43)+COUNTIF($D$38:$D$43,D39)-1,"")</f>
        <v>5</v>
      </c>
      <c r="D39" s="8">
        <f t="shared" si="6"/>
        <v>8</v>
      </c>
      <c r="E39" s="9">
        <v>3</v>
      </c>
      <c r="F39" s="9">
        <v>2</v>
      </c>
      <c r="G39" s="9">
        <v>2</v>
      </c>
      <c r="H39" s="9">
        <v>1</v>
      </c>
    </row>
    <row r="40" spans="1:8" ht="15" customHeight="1" x14ac:dyDescent="0.3">
      <c r="A40" s="7" t="s">
        <v>35</v>
      </c>
      <c r="B40" s="1" t="str">
        <f t="shared" si="3"/>
        <v>2-4</v>
      </c>
      <c r="C40" s="1" t="str">
        <f>RANK(D40,$D$38:$D$43)&amp;IF(COUNTIF($D$38:$D$43,D40)&gt;1,"-"&amp;RANK(D40,$D$38:$D$43)+COUNTIF($D$38:$D$43,D40)-1,"")</f>
        <v>1</v>
      </c>
      <c r="D40" s="8">
        <f t="shared" si="6"/>
        <v>47</v>
      </c>
      <c r="E40" s="9">
        <v>22</v>
      </c>
      <c r="F40" s="9">
        <v>6</v>
      </c>
      <c r="G40" s="9">
        <v>12</v>
      </c>
      <c r="H40" s="9">
        <v>7</v>
      </c>
    </row>
    <row r="41" spans="1:8" ht="15" customHeight="1" x14ac:dyDescent="0.3">
      <c r="A41" s="7" t="s">
        <v>36</v>
      </c>
      <c r="B41" s="1" t="str">
        <f t="shared" si="3"/>
        <v>11-12</v>
      </c>
      <c r="C41" s="1" t="str">
        <f t="shared" si="7"/>
        <v>3</v>
      </c>
      <c r="D41" s="8">
        <f t="shared" si="6"/>
        <v>38</v>
      </c>
      <c r="E41" s="9">
        <v>21</v>
      </c>
      <c r="F41" s="9">
        <v>5</v>
      </c>
      <c r="G41" s="9">
        <v>12</v>
      </c>
      <c r="H41" s="9">
        <v>0</v>
      </c>
    </row>
    <row r="42" spans="1:8" ht="15" customHeight="1" x14ac:dyDescent="0.3">
      <c r="A42" s="7" t="s">
        <v>37</v>
      </c>
      <c r="B42" s="1" t="str">
        <f t="shared" si="3"/>
        <v>47</v>
      </c>
      <c r="C42" s="1" t="str">
        <f t="shared" si="7"/>
        <v>4</v>
      </c>
      <c r="D42" s="8">
        <f t="shared" si="6"/>
        <v>14.5</v>
      </c>
      <c r="E42" s="9">
        <v>7.5</v>
      </c>
      <c r="F42" s="9">
        <v>1</v>
      </c>
      <c r="G42" s="9">
        <v>6</v>
      </c>
      <c r="H42" s="9">
        <v>0</v>
      </c>
    </row>
    <row r="43" spans="1:8" ht="15" customHeight="1" x14ac:dyDescent="0.3">
      <c r="A43" s="7" t="s">
        <v>38</v>
      </c>
      <c r="B43" s="1" t="str">
        <f t="shared" si="3"/>
        <v>66-68</v>
      </c>
      <c r="C43" s="1" t="str">
        <f t="shared" si="7"/>
        <v>6</v>
      </c>
      <c r="D43" s="8">
        <f t="shared" si="6"/>
        <v>7</v>
      </c>
      <c r="E43" s="9">
        <v>2</v>
      </c>
      <c r="F43" s="9">
        <v>3</v>
      </c>
      <c r="G43" s="9">
        <v>1</v>
      </c>
      <c r="H43" s="9">
        <v>1</v>
      </c>
    </row>
    <row r="44" spans="1:8" ht="15" customHeight="1" x14ac:dyDescent="0.3">
      <c r="A44" s="4" t="s">
        <v>39</v>
      </c>
      <c r="B44" s="5"/>
      <c r="C44" s="5"/>
      <c r="D44" s="12"/>
      <c r="E44" s="13"/>
      <c r="F44" s="14"/>
      <c r="G44" s="13"/>
      <c r="H44" s="13"/>
    </row>
    <row r="45" spans="1:8" ht="15" customHeight="1" x14ac:dyDescent="0.3">
      <c r="A45" s="7" t="s">
        <v>40</v>
      </c>
      <c r="B45" s="1" t="str">
        <f t="shared" si="3"/>
        <v>77-79</v>
      </c>
      <c r="C45" s="1" t="str">
        <f>RANK(D45,$D$45:$D$51)&amp;IF(COUNTIF($D$45:$D$51,D45)&gt;1,"-"&amp;RANK(D45,$D$45:$D$51)+COUNTIF($D$45:$D$51,D45)-1,"")</f>
        <v>6</v>
      </c>
      <c r="D45" s="8">
        <f t="shared" ref="D45:D51" si="8">SUM(E45:H45)</f>
        <v>3</v>
      </c>
      <c r="E45" s="9">
        <v>3</v>
      </c>
      <c r="F45" s="9">
        <v>0</v>
      </c>
      <c r="G45" s="9">
        <v>0</v>
      </c>
      <c r="H45" s="9">
        <v>0</v>
      </c>
    </row>
    <row r="46" spans="1:8" ht="15" customHeight="1" x14ac:dyDescent="0.3">
      <c r="A46" s="7" t="s">
        <v>41</v>
      </c>
      <c r="B46" s="1" t="str">
        <f t="shared" si="3"/>
        <v>80-82</v>
      </c>
      <c r="C46" s="1" t="str">
        <f t="shared" ref="C46:C51" si="9">RANK(D46,$D$45:$D$51)&amp;IF(COUNTIF($D$45:$D$51,D46)&gt;1,"-"&amp;RANK(D46,$D$45:$D$51)+COUNTIF($D$45:$D$51,D46)-1,"")</f>
        <v>7</v>
      </c>
      <c r="D46" s="8">
        <f t="shared" si="8"/>
        <v>2.5</v>
      </c>
      <c r="E46" s="9">
        <v>1</v>
      </c>
      <c r="F46" s="9">
        <v>0</v>
      </c>
      <c r="G46" s="9">
        <v>0</v>
      </c>
      <c r="H46" s="9">
        <v>1.5</v>
      </c>
    </row>
    <row r="47" spans="1:8" ht="15" customHeight="1" x14ac:dyDescent="0.3">
      <c r="A47" s="7" t="s">
        <v>42</v>
      </c>
      <c r="B47" s="1" t="str">
        <f t="shared" si="3"/>
        <v>44-46</v>
      </c>
      <c r="C47" s="1" t="str">
        <f>RANK(D47,$D$45:$D$51)&amp;IF(COUNTIF($D$45:$D$51,D47)&gt;1,"-"&amp;RANK(D47,$D$45:$D$51)+COUNTIF($D$45:$D$51,D47)-1,"")</f>
        <v>2</v>
      </c>
      <c r="D47" s="8">
        <f t="shared" si="8"/>
        <v>15</v>
      </c>
      <c r="E47" s="9">
        <v>12</v>
      </c>
      <c r="F47" s="9">
        <v>0</v>
      </c>
      <c r="G47" s="9">
        <v>0</v>
      </c>
      <c r="H47" s="9">
        <v>3</v>
      </c>
    </row>
    <row r="48" spans="1:8" ht="15" customHeight="1" x14ac:dyDescent="0.3">
      <c r="A48" s="7" t="s">
        <v>43</v>
      </c>
      <c r="B48" s="1" t="str">
        <f t="shared" si="3"/>
        <v>53-55</v>
      </c>
      <c r="C48" s="1" t="str">
        <f t="shared" si="9"/>
        <v>4</v>
      </c>
      <c r="D48" s="8">
        <f t="shared" si="8"/>
        <v>12</v>
      </c>
      <c r="E48" s="9">
        <v>4</v>
      </c>
      <c r="F48" s="9">
        <v>0</v>
      </c>
      <c r="G48" s="9">
        <v>8</v>
      </c>
      <c r="H48" s="9">
        <v>0</v>
      </c>
    </row>
    <row r="49" spans="1:8" ht="15" customHeight="1" x14ac:dyDescent="0.3">
      <c r="A49" s="7" t="s">
        <v>92</v>
      </c>
      <c r="B49" s="1" t="str">
        <f t="shared" si="3"/>
        <v>75</v>
      </c>
      <c r="C49" s="1" t="str">
        <f>RANK(D49,$D$45:$D$51)&amp;IF(COUNTIF($D$45:$D$51,D49)&gt;1,"-"&amp;RANK(D49,$D$45:$D$51)+COUNTIF($D$45:$D$51,D49)-1,"")</f>
        <v>5</v>
      </c>
      <c r="D49" s="8">
        <f t="shared" si="8"/>
        <v>4</v>
      </c>
      <c r="E49" s="9">
        <v>4</v>
      </c>
      <c r="F49" s="9">
        <v>0</v>
      </c>
      <c r="G49" s="9">
        <v>0</v>
      </c>
      <c r="H49" s="9">
        <v>0</v>
      </c>
    </row>
    <row r="50" spans="1:8" ht="15" customHeight="1" x14ac:dyDescent="0.3">
      <c r="A50" s="7" t="s">
        <v>44</v>
      </c>
      <c r="B50" s="1" t="str">
        <f t="shared" si="3"/>
        <v>48-49</v>
      </c>
      <c r="C50" s="1" t="str">
        <f t="shared" si="9"/>
        <v>3</v>
      </c>
      <c r="D50" s="8">
        <f t="shared" si="8"/>
        <v>14</v>
      </c>
      <c r="E50" s="9">
        <v>13</v>
      </c>
      <c r="F50" s="9">
        <v>0</v>
      </c>
      <c r="G50" s="9">
        <v>0</v>
      </c>
      <c r="H50" s="9">
        <v>1</v>
      </c>
    </row>
    <row r="51" spans="1:8" ht="15" customHeight="1" x14ac:dyDescent="0.3">
      <c r="A51" s="7" t="s">
        <v>45</v>
      </c>
      <c r="B51" s="1" t="str">
        <f t="shared" si="3"/>
        <v>7</v>
      </c>
      <c r="C51" s="1" t="str">
        <f t="shared" si="9"/>
        <v>1</v>
      </c>
      <c r="D51" s="8">
        <f t="shared" si="8"/>
        <v>43</v>
      </c>
      <c r="E51" s="9">
        <v>20</v>
      </c>
      <c r="F51" s="9">
        <v>5</v>
      </c>
      <c r="G51" s="9">
        <v>12</v>
      </c>
      <c r="H51" s="9">
        <v>6</v>
      </c>
    </row>
    <row r="52" spans="1:8" ht="15" customHeight="1" x14ac:dyDescent="0.3">
      <c r="A52" s="4" t="s">
        <v>46</v>
      </c>
      <c r="B52" s="5"/>
      <c r="C52" s="5"/>
      <c r="D52" s="12"/>
      <c r="E52" s="13"/>
      <c r="F52" s="14"/>
      <c r="G52" s="13"/>
      <c r="H52" s="13"/>
    </row>
    <row r="53" spans="1:8" ht="15" customHeight="1" x14ac:dyDescent="0.3">
      <c r="A53" s="7" t="s">
        <v>47</v>
      </c>
      <c r="B53" s="1" t="str">
        <f t="shared" si="3"/>
        <v>13-14</v>
      </c>
      <c r="C53" s="1" t="str">
        <f>RANK(D53,$D$53:$D$66)&amp;IF(COUNTIF($D$53:$D$66,D53)&gt;1,"-"&amp;RANK(D53,$D$53:$D$66)+COUNTIF($D$53:$D$66,D53)-1,"")</f>
        <v>2</v>
      </c>
      <c r="D53" s="8">
        <f t="shared" ref="D53:D66" si="10">SUM(E53:H53)</f>
        <v>37</v>
      </c>
      <c r="E53" s="9">
        <v>20</v>
      </c>
      <c r="F53" s="9">
        <v>5</v>
      </c>
      <c r="G53" s="9">
        <v>10</v>
      </c>
      <c r="H53" s="9">
        <v>2</v>
      </c>
    </row>
    <row r="54" spans="1:8" ht="15" customHeight="1" x14ac:dyDescent="0.3">
      <c r="A54" s="7" t="s">
        <v>48</v>
      </c>
      <c r="B54" s="1" t="str">
        <f t="shared" si="3"/>
        <v>48-49</v>
      </c>
      <c r="C54" s="1" t="str">
        <f t="shared" ref="C54:C66" si="11">RANK(D54,$D$53:$D$66)&amp;IF(COUNTIF($D$53:$D$66,D54)&gt;1,"-"&amp;RANK(D54,$D$53:$D$66)+COUNTIF($D$53:$D$66,D54)-1,"")</f>
        <v>9</v>
      </c>
      <c r="D54" s="8">
        <f t="shared" si="10"/>
        <v>14</v>
      </c>
      <c r="E54" s="9">
        <v>2</v>
      </c>
      <c r="F54" s="9">
        <v>6</v>
      </c>
      <c r="G54" s="9">
        <v>6</v>
      </c>
      <c r="H54" s="9">
        <v>0</v>
      </c>
    </row>
    <row r="55" spans="1:8" ht="15" customHeight="1" x14ac:dyDescent="0.3">
      <c r="A55" s="7" t="s">
        <v>49</v>
      </c>
      <c r="B55" s="1" t="str">
        <f t="shared" si="3"/>
        <v>66-68</v>
      </c>
      <c r="C55" s="1" t="str">
        <f t="shared" si="11"/>
        <v>12</v>
      </c>
      <c r="D55" s="8">
        <f t="shared" si="10"/>
        <v>7</v>
      </c>
      <c r="E55" s="9">
        <v>4</v>
      </c>
      <c r="F55" s="9">
        <v>0</v>
      </c>
      <c r="G55" s="9">
        <v>1</v>
      </c>
      <c r="H55" s="9">
        <v>2</v>
      </c>
    </row>
    <row r="56" spans="1:8" ht="15" customHeight="1" x14ac:dyDescent="0.3">
      <c r="A56" s="7" t="s">
        <v>50</v>
      </c>
      <c r="B56" s="1" t="str">
        <f t="shared" si="3"/>
        <v>83-84</v>
      </c>
      <c r="C56" s="1" t="str">
        <f>RANK(D56,$D$53:$D$66)&amp;IF(COUNTIF($D$53:$D$66,D56)&gt;1,"-"&amp;RANK(D56,$D$53:$D$66)+COUNTIF($D$53:$D$66,D56)-1,"")</f>
        <v>14</v>
      </c>
      <c r="D56" s="8">
        <f t="shared" si="10"/>
        <v>1</v>
      </c>
      <c r="E56" s="9">
        <v>0.5</v>
      </c>
      <c r="F56" s="9">
        <v>0</v>
      </c>
      <c r="G56" s="9">
        <v>0</v>
      </c>
      <c r="H56" s="9">
        <v>0.5</v>
      </c>
    </row>
    <row r="57" spans="1:8" ht="15" customHeight="1" x14ac:dyDescent="0.3">
      <c r="A57" s="7" t="s">
        <v>51</v>
      </c>
      <c r="B57" s="1" t="str">
        <f t="shared" si="3"/>
        <v>19-20</v>
      </c>
      <c r="C57" s="1" t="str">
        <f t="shared" si="11"/>
        <v>4</v>
      </c>
      <c r="D57" s="8">
        <f t="shared" si="10"/>
        <v>34</v>
      </c>
      <c r="E57" s="9">
        <v>18</v>
      </c>
      <c r="F57" s="9">
        <v>3</v>
      </c>
      <c r="G57" s="9">
        <v>11</v>
      </c>
      <c r="H57" s="9">
        <v>2</v>
      </c>
    </row>
    <row r="58" spans="1:8" ht="15" customHeight="1" x14ac:dyDescent="0.3">
      <c r="A58" s="7" t="s">
        <v>52</v>
      </c>
      <c r="B58" s="1" t="str">
        <f t="shared" si="3"/>
        <v>53-55</v>
      </c>
      <c r="C58" s="1" t="str">
        <f t="shared" si="11"/>
        <v>10</v>
      </c>
      <c r="D58" s="8">
        <f t="shared" si="10"/>
        <v>12</v>
      </c>
      <c r="E58" s="9">
        <v>5</v>
      </c>
      <c r="F58" s="9">
        <v>6</v>
      </c>
      <c r="G58" s="9">
        <v>0</v>
      </c>
      <c r="H58" s="9">
        <v>1</v>
      </c>
    </row>
    <row r="59" spans="1:8" ht="15" customHeight="1" x14ac:dyDescent="0.3">
      <c r="A59" s="10" t="s">
        <v>53</v>
      </c>
      <c r="B59" s="1" t="str">
        <f t="shared" si="3"/>
        <v>31-32</v>
      </c>
      <c r="C59" s="1" t="str">
        <f t="shared" si="11"/>
        <v>7</v>
      </c>
      <c r="D59" s="11">
        <f t="shared" si="10"/>
        <v>20.5</v>
      </c>
      <c r="E59" s="9">
        <v>8</v>
      </c>
      <c r="F59" s="9">
        <v>5</v>
      </c>
      <c r="G59" s="9">
        <v>6</v>
      </c>
      <c r="H59" s="9">
        <v>1.5</v>
      </c>
    </row>
    <row r="60" spans="1:8" ht="15" customHeight="1" x14ac:dyDescent="0.3">
      <c r="A60" s="10" t="s">
        <v>54</v>
      </c>
      <c r="B60" s="1" t="str">
        <f t="shared" si="3"/>
        <v>26-27</v>
      </c>
      <c r="C60" s="1" t="str">
        <f t="shared" si="11"/>
        <v>5</v>
      </c>
      <c r="D60" s="11">
        <f t="shared" si="10"/>
        <v>25</v>
      </c>
      <c r="E60" s="9">
        <v>12</v>
      </c>
      <c r="F60" s="9">
        <v>6</v>
      </c>
      <c r="G60" s="9">
        <v>6</v>
      </c>
      <c r="H60" s="9">
        <v>1</v>
      </c>
    </row>
    <row r="61" spans="1:8" ht="15" customHeight="1" x14ac:dyDescent="0.3">
      <c r="A61" s="10" t="s">
        <v>55</v>
      </c>
      <c r="B61" s="1" t="str">
        <f t="shared" si="3"/>
        <v>33-35</v>
      </c>
      <c r="C61" s="1" t="str">
        <f>RANK(D61,$D$53:$D$66)&amp;IF(COUNTIF($D$53:$D$66,D61)&gt;1,"-"&amp;RANK(D61,$D$53:$D$66)+COUNTIF($D$53:$D$66,D61)-1,"")</f>
        <v>8</v>
      </c>
      <c r="D61" s="11">
        <f t="shared" si="10"/>
        <v>20</v>
      </c>
      <c r="E61" s="9">
        <v>6</v>
      </c>
      <c r="F61" s="9">
        <v>3</v>
      </c>
      <c r="G61" s="9">
        <v>11</v>
      </c>
      <c r="H61" s="9">
        <v>0</v>
      </c>
    </row>
    <row r="62" spans="1:8" ht="15" customHeight="1" x14ac:dyDescent="0.3">
      <c r="A62" s="10" t="s">
        <v>56</v>
      </c>
      <c r="B62" s="1" t="str">
        <f t="shared" si="3"/>
        <v>2-4</v>
      </c>
      <c r="C62" s="1" t="str">
        <f t="shared" si="11"/>
        <v>1</v>
      </c>
      <c r="D62" s="11">
        <f t="shared" si="10"/>
        <v>47</v>
      </c>
      <c r="E62" s="9">
        <v>22</v>
      </c>
      <c r="F62" s="9">
        <v>6</v>
      </c>
      <c r="G62" s="9">
        <v>12</v>
      </c>
      <c r="H62" s="9">
        <v>7</v>
      </c>
    </row>
    <row r="63" spans="1:8" ht="15" customHeight="1" x14ac:dyDescent="0.3">
      <c r="A63" s="10" t="s">
        <v>57</v>
      </c>
      <c r="B63" s="1" t="str">
        <f t="shared" si="3"/>
        <v>15-16</v>
      </c>
      <c r="C63" s="1" t="str">
        <f t="shared" si="11"/>
        <v>3</v>
      </c>
      <c r="D63" s="11">
        <f t="shared" si="10"/>
        <v>36</v>
      </c>
      <c r="E63" s="9">
        <v>18</v>
      </c>
      <c r="F63" s="9">
        <v>4</v>
      </c>
      <c r="G63" s="9">
        <v>12</v>
      </c>
      <c r="H63" s="9">
        <v>2</v>
      </c>
    </row>
    <row r="64" spans="1:8" ht="15" customHeight="1" x14ac:dyDescent="0.3">
      <c r="A64" s="10" t="s">
        <v>58</v>
      </c>
      <c r="B64" s="1" t="str">
        <f t="shared" si="3"/>
        <v>59</v>
      </c>
      <c r="C64" s="1" t="str">
        <f t="shared" si="11"/>
        <v>11</v>
      </c>
      <c r="D64" s="11">
        <f t="shared" si="10"/>
        <v>9</v>
      </c>
      <c r="E64" s="9">
        <v>3</v>
      </c>
      <c r="F64" s="9">
        <v>6</v>
      </c>
      <c r="G64" s="9">
        <v>0</v>
      </c>
      <c r="H64" s="9">
        <v>0</v>
      </c>
    </row>
    <row r="65" spans="1:8" ht="15" customHeight="1" x14ac:dyDescent="0.3">
      <c r="A65" s="10" t="s">
        <v>59</v>
      </c>
      <c r="B65" s="1" t="str">
        <f t="shared" si="3"/>
        <v>77-79</v>
      </c>
      <c r="C65" s="1" t="str">
        <f t="shared" si="11"/>
        <v>13</v>
      </c>
      <c r="D65" s="11">
        <f t="shared" si="10"/>
        <v>3</v>
      </c>
      <c r="E65" s="9">
        <v>1</v>
      </c>
      <c r="F65" s="9">
        <v>2</v>
      </c>
      <c r="G65" s="9">
        <v>0</v>
      </c>
      <c r="H65" s="9">
        <v>0</v>
      </c>
    </row>
    <row r="66" spans="1:8" ht="15" customHeight="1" x14ac:dyDescent="0.3">
      <c r="A66" s="7" t="s">
        <v>60</v>
      </c>
      <c r="B66" s="1" t="str">
        <f t="shared" si="3"/>
        <v>29</v>
      </c>
      <c r="C66" s="1" t="str">
        <f t="shared" si="11"/>
        <v>6</v>
      </c>
      <c r="D66" s="8">
        <f t="shared" si="10"/>
        <v>23</v>
      </c>
      <c r="E66" s="9">
        <v>10</v>
      </c>
      <c r="F66" s="9">
        <v>3</v>
      </c>
      <c r="G66" s="9">
        <v>6</v>
      </c>
      <c r="H66" s="9">
        <v>4</v>
      </c>
    </row>
    <row r="67" spans="1:8" ht="15" customHeight="1" x14ac:dyDescent="0.3">
      <c r="A67" s="4" t="s">
        <v>61</v>
      </c>
      <c r="B67" s="5"/>
      <c r="C67" s="5"/>
      <c r="D67" s="12"/>
      <c r="E67" s="13"/>
      <c r="F67" s="14"/>
      <c r="G67" s="13"/>
      <c r="H67" s="13"/>
    </row>
    <row r="68" spans="1:8" ht="15" customHeight="1" x14ac:dyDescent="0.3">
      <c r="A68" s="7" t="s">
        <v>62</v>
      </c>
      <c r="B68" s="1" t="str">
        <f t="shared" si="3"/>
        <v>50-52</v>
      </c>
      <c r="C68" s="1" t="str">
        <f>RANK(D68,$D$68:$D$73)&amp;IF(COUNTIF($D$68:$D$73,D68)&gt;1,"-"&amp;RANK(D68,$D$68:$D$73)+COUNTIF($D$68:$D$73,D68)-1,"")</f>
        <v>4</v>
      </c>
      <c r="D68" s="8">
        <f t="shared" ref="D68:D73" si="12">SUM(E68:H68)</f>
        <v>13</v>
      </c>
      <c r="E68" s="9">
        <v>3</v>
      </c>
      <c r="F68" s="9">
        <v>4</v>
      </c>
      <c r="G68" s="9">
        <v>5</v>
      </c>
      <c r="H68" s="9">
        <v>1</v>
      </c>
    </row>
    <row r="69" spans="1:8" ht="15" customHeight="1" x14ac:dyDescent="0.3">
      <c r="A69" s="7" t="s">
        <v>63</v>
      </c>
      <c r="B69" s="1" t="str">
        <f t="shared" si="3"/>
        <v>30</v>
      </c>
      <c r="C69" s="1" t="str">
        <f t="shared" ref="C69:C73" si="13">RANK(D69,$D$68:$D$73)&amp;IF(COUNTIF($D$68:$D$73,D69)&gt;1,"-"&amp;RANK(D69,$D$68:$D$73)+COUNTIF($D$68:$D$73,D69)-1,"")</f>
        <v>2</v>
      </c>
      <c r="D69" s="8">
        <f t="shared" si="12"/>
        <v>22</v>
      </c>
      <c r="E69" s="9">
        <v>9</v>
      </c>
      <c r="F69" s="9">
        <v>2</v>
      </c>
      <c r="G69" s="9">
        <v>10</v>
      </c>
      <c r="H69" s="9">
        <v>1</v>
      </c>
    </row>
    <row r="70" spans="1:8" ht="15" customHeight="1" x14ac:dyDescent="0.3">
      <c r="A70" s="7" t="s">
        <v>64</v>
      </c>
      <c r="B70" s="1" t="str">
        <f t="shared" si="3"/>
        <v>56-58</v>
      </c>
      <c r="C70" s="1" t="str">
        <f t="shared" si="13"/>
        <v>5</v>
      </c>
      <c r="D70" s="8">
        <f t="shared" si="12"/>
        <v>11</v>
      </c>
      <c r="E70" s="9">
        <v>2</v>
      </c>
      <c r="F70" s="9">
        <v>4</v>
      </c>
      <c r="G70" s="9">
        <v>5</v>
      </c>
      <c r="H70" s="9">
        <v>0</v>
      </c>
    </row>
    <row r="71" spans="1:8" ht="15" customHeight="1" x14ac:dyDescent="0.3">
      <c r="A71" s="7" t="s">
        <v>65</v>
      </c>
      <c r="B71" s="1" t="str">
        <f t="shared" si="3"/>
        <v>44-46</v>
      </c>
      <c r="C71" s="1" t="str">
        <f>RANK(D71,$D$68:$D$73)&amp;IF(COUNTIF($D$68:$D$73,D71)&gt;1,"-"&amp;RANK(D71,$D$68:$D$73)+COUNTIF($D$68:$D$73,D71)-1,"")</f>
        <v>3</v>
      </c>
      <c r="D71" s="8">
        <f t="shared" si="12"/>
        <v>15</v>
      </c>
      <c r="E71" s="9">
        <v>8</v>
      </c>
      <c r="F71" s="9">
        <v>0</v>
      </c>
      <c r="G71" s="9">
        <v>6</v>
      </c>
      <c r="H71" s="9">
        <v>1</v>
      </c>
    </row>
    <row r="72" spans="1:8" ht="15" customHeight="1" x14ac:dyDescent="0.3">
      <c r="A72" s="7" t="s">
        <v>66</v>
      </c>
      <c r="B72" s="1" t="str">
        <f t="shared" si="3"/>
        <v>10</v>
      </c>
      <c r="C72" s="1" t="str">
        <f t="shared" si="13"/>
        <v>1</v>
      </c>
      <c r="D72" s="8">
        <f t="shared" si="12"/>
        <v>41.5</v>
      </c>
      <c r="E72" s="9">
        <v>22</v>
      </c>
      <c r="F72" s="9">
        <v>5</v>
      </c>
      <c r="G72" s="9">
        <v>12</v>
      </c>
      <c r="H72" s="9">
        <v>2.5</v>
      </c>
    </row>
    <row r="73" spans="1:8" ht="15" customHeight="1" x14ac:dyDescent="0.3">
      <c r="A73" s="7" t="s">
        <v>67</v>
      </c>
      <c r="B73" s="1" t="str">
        <f t="shared" si="3"/>
        <v>71-73</v>
      </c>
      <c r="C73" s="1" t="str">
        <f t="shared" si="13"/>
        <v>6</v>
      </c>
      <c r="D73" s="8">
        <f t="shared" si="12"/>
        <v>5</v>
      </c>
      <c r="E73" s="9">
        <v>2</v>
      </c>
      <c r="F73" s="9">
        <v>1</v>
      </c>
      <c r="G73" s="9">
        <v>2</v>
      </c>
      <c r="H73" s="9">
        <v>0</v>
      </c>
    </row>
    <row r="74" spans="1:8" ht="15" customHeight="1" x14ac:dyDescent="0.3">
      <c r="A74" s="4" t="s">
        <v>68</v>
      </c>
      <c r="B74" s="5"/>
      <c r="C74" s="5"/>
      <c r="D74" s="12"/>
      <c r="E74" s="13"/>
      <c r="F74" s="14"/>
      <c r="G74" s="13"/>
      <c r="H74" s="13"/>
    </row>
    <row r="75" spans="1:8" ht="15" customHeight="1" x14ac:dyDescent="0.3">
      <c r="A75" s="7" t="s">
        <v>69</v>
      </c>
      <c r="B75" s="1" t="str">
        <f t="shared" si="3"/>
        <v>24</v>
      </c>
      <c r="C75" s="1" t="str">
        <f>RANK(D75,$D$75:$D$86)&amp;IF(COUNTIF($D$75:$D$86,D75)&gt;1,"-"&amp;RANK(D75,$D$75:$D$86)+COUNTIF($D$75:$D$86,D75)-1,"")</f>
        <v>5</v>
      </c>
      <c r="D75" s="8">
        <f t="shared" ref="D75:D86" si="14">SUM(E75:H75)</f>
        <v>29</v>
      </c>
      <c r="E75" s="9">
        <v>15</v>
      </c>
      <c r="F75" s="9">
        <v>6</v>
      </c>
      <c r="G75" s="9">
        <v>6</v>
      </c>
      <c r="H75" s="9">
        <v>2</v>
      </c>
    </row>
    <row r="76" spans="1:8" ht="15" customHeight="1" x14ac:dyDescent="0.3">
      <c r="A76" s="7" t="s">
        <v>70</v>
      </c>
      <c r="B76" s="1" t="str">
        <f t="shared" si="3"/>
        <v>64-65</v>
      </c>
      <c r="C76" s="1" t="str">
        <f t="shared" ref="C76:C86" si="15">RANK(D76,$D$75:$D$86)&amp;IF(COUNTIF($D$75:$D$86,D76)&gt;1,"-"&amp;RANK(D76,$D$75:$D$86)+COUNTIF($D$75:$D$86,D76)-1,"")</f>
        <v>9</v>
      </c>
      <c r="D76" s="8">
        <f t="shared" si="14"/>
        <v>7.5</v>
      </c>
      <c r="E76" s="9">
        <v>1</v>
      </c>
      <c r="F76" s="9">
        <v>1</v>
      </c>
      <c r="G76" s="9">
        <v>4</v>
      </c>
      <c r="H76" s="9">
        <v>1.5</v>
      </c>
    </row>
    <row r="77" spans="1:8" ht="15" customHeight="1" x14ac:dyDescent="0.3">
      <c r="A77" s="7" t="s">
        <v>71</v>
      </c>
      <c r="B77" s="1" t="str">
        <f t="shared" si="3"/>
        <v>76</v>
      </c>
      <c r="C77" s="1" t="str">
        <f t="shared" si="15"/>
        <v>11</v>
      </c>
      <c r="D77" s="8">
        <f t="shared" si="14"/>
        <v>3.5</v>
      </c>
      <c r="E77" s="9">
        <v>1</v>
      </c>
      <c r="F77" s="9">
        <v>1</v>
      </c>
      <c r="G77" s="9">
        <v>0</v>
      </c>
      <c r="H77" s="9">
        <v>1.5</v>
      </c>
    </row>
    <row r="78" spans="1:8" ht="15" customHeight="1" x14ac:dyDescent="0.3">
      <c r="A78" s="7" t="s">
        <v>72</v>
      </c>
      <c r="B78" s="1" t="str">
        <f t="shared" si="3"/>
        <v>74</v>
      </c>
      <c r="C78" s="1" t="str">
        <f t="shared" si="15"/>
        <v>10</v>
      </c>
      <c r="D78" s="8">
        <f t="shared" si="14"/>
        <v>4.5</v>
      </c>
      <c r="E78" s="9">
        <v>2</v>
      </c>
      <c r="F78" s="9">
        <v>1</v>
      </c>
      <c r="G78" s="9">
        <v>0</v>
      </c>
      <c r="H78" s="9">
        <v>1.5</v>
      </c>
    </row>
    <row r="79" spans="1:8" ht="15" customHeight="1" x14ac:dyDescent="0.3">
      <c r="A79" s="7" t="s">
        <v>73</v>
      </c>
      <c r="B79" s="1" t="str">
        <f t="shared" si="3"/>
        <v>23</v>
      </c>
      <c r="C79" s="1" t="str">
        <f>RANK(D79,$D$75:$D$86)&amp;IF(COUNTIF($D$75:$D$86,D79)&gt;1,"-"&amp;RANK(D79,$D$75:$D$86)+COUNTIF($D$75:$D$86,D79)-1,"")</f>
        <v>4</v>
      </c>
      <c r="D79" s="8">
        <f t="shared" si="14"/>
        <v>29.5</v>
      </c>
      <c r="E79" s="9">
        <v>11.5</v>
      </c>
      <c r="F79" s="9">
        <v>6</v>
      </c>
      <c r="G79" s="9">
        <v>6</v>
      </c>
      <c r="H79" s="9">
        <v>6</v>
      </c>
    </row>
    <row r="80" spans="1:8" ht="15" customHeight="1" x14ac:dyDescent="0.3">
      <c r="A80" s="7" t="s">
        <v>74</v>
      </c>
      <c r="B80" s="1" t="str">
        <f t="shared" si="3"/>
        <v>83-84</v>
      </c>
      <c r="C80" s="1" t="str">
        <f t="shared" si="15"/>
        <v>12</v>
      </c>
      <c r="D80" s="8">
        <f t="shared" si="14"/>
        <v>1</v>
      </c>
      <c r="E80" s="9">
        <v>1</v>
      </c>
      <c r="F80" s="9">
        <v>0</v>
      </c>
      <c r="G80" s="9">
        <v>0</v>
      </c>
      <c r="H80" s="9">
        <v>0</v>
      </c>
    </row>
    <row r="81" spans="1:8" ht="15" customHeight="1" x14ac:dyDescent="0.3">
      <c r="A81" s="7" t="s">
        <v>75</v>
      </c>
      <c r="B81" s="1" t="str">
        <f t="shared" ref="B81:B99" si="16">RANK(D81,$D$7:$D$99)&amp;IF(COUNTIF($D$7:$D$99,D81)&gt;1,"-"&amp;RANK(D81,$D$7:$D$99)+COUNTIF($D$7:$D$99,D81)-1,"")</f>
        <v>2-4</v>
      </c>
      <c r="C81" s="1" t="str">
        <f t="shared" si="15"/>
        <v>2</v>
      </c>
      <c r="D81" s="8">
        <f t="shared" si="14"/>
        <v>47</v>
      </c>
      <c r="E81" s="9">
        <v>22</v>
      </c>
      <c r="F81" s="9">
        <v>6</v>
      </c>
      <c r="G81" s="9">
        <v>12</v>
      </c>
      <c r="H81" s="9">
        <v>7</v>
      </c>
    </row>
    <row r="82" spans="1:8" ht="15" customHeight="1" x14ac:dyDescent="0.3">
      <c r="A82" s="7" t="s">
        <v>76</v>
      </c>
      <c r="B82" s="1" t="str">
        <f t="shared" si="16"/>
        <v>11-12</v>
      </c>
      <c r="C82" s="1" t="str">
        <f t="shared" si="15"/>
        <v>3</v>
      </c>
      <c r="D82" s="8">
        <f t="shared" si="14"/>
        <v>38</v>
      </c>
      <c r="E82" s="9">
        <v>18</v>
      </c>
      <c r="F82" s="9">
        <v>6</v>
      </c>
      <c r="G82" s="9">
        <v>9</v>
      </c>
      <c r="H82" s="9">
        <v>5</v>
      </c>
    </row>
    <row r="83" spans="1:8" ht="15" customHeight="1" x14ac:dyDescent="0.3">
      <c r="A83" s="7" t="s">
        <v>77</v>
      </c>
      <c r="B83" s="1" t="str">
        <f t="shared" si="16"/>
        <v>50-52</v>
      </c>
      <c r="C83" s="1" t="str">
        <f t="shared" si="15"/>
        <v>6</v>
      </c>
      <c r="D83" s="8">
        <f t="shared" si="14"/>
        <v>13</v>
      </c>
      <c r="E83" s="9">
        <v>2</v>
      </c>
      <c r="F83" s="9">
        <v>1</v>
      </c>
      <c r="G83" s="9">
        <v>10</v>
      </c>
      <c r="H83" s="9">
        <v>0</v>
      </c>
    </row>
    <row r="84" spans="1:8" ht="15" customHeight="1" x14ac:dyDescent="0.3">
      <c r="A84" s="7" t="s">
        <v>78</v>
      </c>
      <c r="B84" s="1" t="str">
        <f t="shared" si="16"/>
        <v>56-58</v>
      </c>
      <c r="C84" s="1" t="str">
        <f t="shared" si="15"/>
        <v>7</v>
      </c>
      <c r="D84" s="8">
        <f t="shared" si="14"/>
        <v>11</v>
      </c>
      <c r="E84" s="9">
        <v>4</v>
      </c>
      <c r="F84" s="9">
        <v>1</v>
      </c>
      <c r="G84" s="9">
        <v>4</v>
      </c>
      <c r="H84" s="9">
        <v>2</v>
      </c>
    </row>
    <row r="85" spans="1:8" ht="15" customHeight="1" x14ac:dyDescent="0.3">
      <c r="A85" s="10" t="s">
        <v>79</v>
      </c>
      <c r="B85" s="1" t="str">
        <f t="shared" si="16"/>
        <v>1</v>
      </c>
      <c r="C85" s="1" t="str">
        <f t="shared" si="15"/>
        <v>1</v>
      </c>
      <c r="D85" s="11">
        <f t="shared" si="14"/>
        <v>48</v>
      </c>
      <c r="E85" s="9">
        <v>22</v>
      </c>
      <c r="F85" s="9">
        <v>6</v>
      </c>
      <c r="G85" s="9">
        <v>12</v>
      </c>
      <c r="H85" s="9">
        <v>8</v>
      </c>
    </row>
    <row r="86" spans="1:8" ht="15" customHeight="1" x14ac:dyDescent="0.3">
      <c r="A86" s="7" t="s">
        <v>80</v>
      </c>
      <c r="B86" s="1" t="str">
        <f t="shared" si="16"/>
        <v>60-63</v>
      </c>
      <c r="C86" s="1" t="str">
        <f t="shared" si="15"/>
        <v>8</v>
      </c>
      <c r="D86" s="8">
        <f t="shared" si="14"/>
        <v>8</v>
      </c>
      <c r="E86" s="9">
        <v>4</v>
      </c>
      <c r="F86" s="9">
        <v>1</v>
      </c>
      <c r="G86" s="9">
        <v>3</v>
      </c>
      <c r="H86" s="9">
        <v>0</v>
      </c>
    </row>
    <row r="87" spans="1:8" ht="15" customHeight="1" x14ac:dyDescent="0.3">
      <c r="A87" s="4" t="s">
        <v>81</v>
      </c>
      <c r="B87" s="5"/>
      <c r="C87" s="5"/>
      <c r="D87" s="12"/>
      <c r="E87" s="13"/>
      <c r="F87" s="14"/>
      <c r="G87" s="13"/>
      <c r="H87" s="13"/>
    </row>
    <row r="88" spans="1:8" ht="15" customHeight="1" x14ac:dyDescent="0.3">
      <c r="A88" s="7" t="s">
        <v>82</v>
      </c>
      <c r="B88" s="1" t="str">
        <f t="shared" si="16"/>
        <v>64-65</v>
      </c>
      <c r="C88" s="1" t="str">
        <f>RANK(D88,$D$88:$D$96)&amp;IF(COUNTIF($D$88:$D$96,D88)&gt;1,"-"&amp;RANK(D88,$D$88:$D$96)+COUNTIF($D$88:$D$96,D88)-1,"")</f>
        <v>5</v>
      </c>
      <c r="D88" s="8">
        <f t="shared" ref="D88:D99" si="17">SUM(E88:H88)</f>
        <v>7.5</v>
      </c>
      <c r="E88" s="9">
        <v>6</v>
      </c>
      <c r="F88" s="9">
        <v>1</v>
      </c>
      <c r="G88" s="9">
        <v>0</v>
      </c>
      <c r="H88" s="9">
        <v>0.5</v>
      </c>
    </row>
    <row r="89" spans="1:8" ht="15" customHeight="1" x14ac:dyDescent="0.3">
      <c r="A89" s="7" t="s">
        <v>83</v>
      </c>
      <c r="B89" s="1" t="str">
        <f t="shared" si="16"/>
        <v>66-68</v>
      </c>
      <c r="C89" s="1" t="str">
        <f t="shared" ref="C89:C96" si="18">RANK(D89,$D$88:$D$96)&amp;IF(COUNTIF($D$88:$D$96,D89)&gt;1,"-"&amp;RANK(D89,$D$88:$D$96)+COUNTIF($D$88:$D$96,D89)-1,"")</f>
        <v>6</v>
      </c>
      <c r="D89" s="8">
        <f t="shared" si="17"/>
        <v>7</v>
      </c>
      <c r="E89" s="9">
        <v>3</v>
      </c>
      <c r="F89" s="9">
        <v>1</v>
      </c>
      <c r="G89" s="9">
        <v>2</v>
      </c>
      <c r="H89" s="9">
        <v>1</v>
      </c>
    </row>
    <row r="90" spans="1:8" ht="15" customHeight="1" x14ac:dyDescent="0.3">
      <c r="A90" s="7" t="s">
        <v>84</v>
      </c>
      <c r="B90" s="1" t="str">
        <f t="shared" si="16"/>
        <v>15-16</v>
      </c>
      <c r="C90" s="1" t="str">
        <f t="shared" si="18"/>
        <v>1</v>
      </c>
      <c r="D90" s="8">
        <f t="shared" si="17"/>
        <v>36</v>
      </c>
      <c r="E90" s="9">
        <v>18</v>
      </c>
      <c r="F90" s="9">
        <v>6</v>
      </c>
      <c r="G90" s="9">
        <v>10</v>
      </c>
      <c r="H90" s="9">
        <v>2</v>
      </c>
    </row>
    <row r="91" spans="1:8" ht="15" customHeight="1" x14ac:dyDescent="0.3">
      <c r="A91" s="7" t="s">
        <v>85</v>
      </c>
      <c r="B91" s="1" t="str">
        <f t="shared" si="16"/>
        <v>42</v>
      </c>
      <c r="C91" s="1" t="str">
        <f>RANK(D91,$D$88:$D$96)&amp;IF(COUNTIF($D$88:$D$96,D91)&gt;1,"-"&amp;RANK(D91,$D$88:$D$96)+COUNTIF($D$88:$D$96,D91)-1,"")</f>
        <v>3</v>
      </c>
      <c r="D91" s="8">
        <f t="shared" si="17"/>
        <v>16</v>
      </c>
      <c r="E91" s="9">
        <v>1</v>
      </c>
      <c r="F91" s="9">
        <v>3</v>
      </c>
      <c r="G91" s="9">
        <v>11</v>
      </c>
      <c r="H91" s="9">
        <v>1</v>
      </c>
    </row>
    <row r="92" spans="1:8" ht="15" customHeight="1" x14ac:dyDescent="0.3">
      <c r="A92" s="7" t="s">
        <v>86</v>
      </c>
      <c r="B92" s="1" t="str">
        <f t="shared" si="16"/>
        <v>70</v>
      </c>
      <c r="C92" s="1" t="str">
        <f t="shared" si="18"/>
        <v>8</v>
      </c>
      <c r="D92" s="8">
        <f t="shared" si="17"/>
        <v>5.5</v>
      </c>
      <c r="E92" s="9">
        <v>2.5</v>
      </c>
      <c r="F92" s="9">
        <v>3</v>
      </c>
      <c r="G92" s="9">
        <v>0</v>
      </c>
      <c r="H92" s="9">
        <v>0</v>
      </c>
    </row>
    <row r="93" spans="1:8" ht="15" customHeight="1" x14ac:dyDescent="0.3">
      <c r="A93" s="7" t="s">
        <v>87</v>
      </c>
      <c r="B93" s="1" t="str">
        <f t="shared" si="16"/>
        <v>36-37</v>
      </c>
      <c r="C93" s="1" t="str">
        <f t="shared" si="18"/>
        <v>2</v>
      </c>
      <c r="D93" s="8">
        <f t="shared" si="17"/>
        <v>19</v>
      </c>
      <c r="E93" s="9">
        <v>8</v>
      </c>
      <c r="F93" s="9">
        <v>3</v>
      </c>
      <c r="G93" s="9">
        <v>8</v>
      </c>
      <c r="H93" s="9">
        <v>0</v>
      </c>
    </row>
    <row r="94" spans="1:8" ht="15" customHeight="1" x14ac:dyDescent="0.3">
      <c r="A94" s="7" t="s">
        <v>88</v>
      </c>
      <c r="B94" s="1" t="str">
        <f t="shared" si="16"/>
        <v>56-58</v>
      </c>
      <c r="C94" s="1" t="str">
        <f t="shared" si="18"/>
        <v>4</v>
      </c>
      <c r="D94" s="8">
        <f t="shared" si="17"/>
        <v>11</v>
      </c>
      <c r="E94" s="9">
        <v>3</v>
      </c>
      <c r="F94" s="9">
        <v>6</v>
      </c>
      <c r="G94" s="9">
        <v>2</v>
      </c>
      <c r="H94" s="9">
        <v>0</v>
      </c>
    </row>
    <row r="95" spans="1:8" ht="15" customHeight="1" x14ac:dyDescent="0.3">
      <c r="A95" s="7" t="s">
        <v>89</v>
      </c>
      <c r="B95" s="1" t="str">
        <f t="shared" si="16"/>
        <v>69</v>
      </c>
      <c r="C95" s="1" t="str">
        <f t="shared" si="18"/>
        <v>7</v>
      </c>
      <c r="D95" s="8">
        <f t="shared" si="17"/>
        <v>6.5</v>
      </c>
      <c r="E95" s="9">
        <v>0.5</v>
      </c>
      <c r="F95" s="9">
        <v>4</v>
      </c>
      <c r="G95" s="9">
        <v>0</v>
      </c>
      <c r="H95" s="9">
        <v>2</v>
      </c>
    </row>
    <row r="96" spans="1:8" ht="15" customHeight="1" x14ac:dyDescent="0.3">
      <c r="A96" s="7" t="s">
        <v>90</v>
      </c>
      <c r="B96" s="1" t="str">
        <f t="shared" si="16"/>
        <v>80-82</v>
      </c>
      <c r="C96" s="1" t="str">
        <f t="shared" si="18"/>
        <v>9</v>
      </c>
      <c r="D96" s="8">
        <f t="shared" si="17"/>
        <v>2.5</v>
      </c>
      <c r="E96" s="9">
        <v>2.5</v>
      </c>
      <c r="F96" s="9">
        <v>0</v>
      </c>
      <c r="G96" s="9">
        <v>0</v>
      </c>
      <c r="H96" s="9">
        <v>0</v>
      </c>
    </row>
    <row r="97" spans="1:8" ht="15" customHeight="1" x14ac:dyDescent="0.3">
      <c r="A97" s="4" t="s">
        <v>108</v>
      </c>
      <c r="B97" s="5"/>
      <c r="C97" s="5"/>
      <c r="D97" s="12"/>
      <c r="E97" s="13"/>
      <c r="F97" s="14"/>
      <c r="G97" s="13"/>
      <c r="H97" s="13"/>
    </row>
    <row r="98" spans="1:8" ht="15" customHeight="1" x14ac:dyDescent="0.3">
      <c r="A98" s="7" t="s">
        <v>117</v>
      </c>
      <c r="B98" s="1" t="str">
        <f t="shared" si="16"/>
        <v>80-82</v>
      </c>
      <c r="C98" s="1" t="str">
        <f>RANK(D98,$D$98:$D$99)&amp;IF(COUNTIF($D$98:$D$99,D98)&gt;1,"-"&amp;RANK(D98,$D$98:$D$99)+COUNTIF($D$98:$D$99,D98)-1,"")</f>
        <v>1</v>
      </c>
      <c r="D98" s="8">
        <f t="shared" si="17"/>
        <v>2.5</v>
      </c>
      <c r="E98" s="9">
        <v>0.5</v>
      </c>
      <c r="F98" s="9"/>
      <c r="G98" s="9"/>
      <c r="H98" s="9">
        <v>2</v>
      </c>
    </row>
    <row r="99" spans="1:8" ht="15" customHeight="1" x14ac:dyDescent="0.3">
      <c r="A99" s="7" t="s">
        <v>118</v>
      </c>
      <c r="B99" s="1" t="str">
        <f t="shared" si="16"/>
        <v>85</v>
      </c>
      <c r="C99" s="1" t="str">
        <f>RANK(D99,$D$98:$D$99)&amp;IF(COUNTIF($D$98:$D$99,D99)&gt;1,"-"&amp;RANK(D99,$D$98:$D$99)+COUNTIF($D$98:$D$99,D99)-1,"")</f>
        <v>2</v>
      </c>
      <c r="D99" s="8">
        <f t="shared" si="17"/>
        <v>0.5</v>
      </c>
      <c r="E99" s="9">
        <v>0.5</v>
      </c>
      <c r="F99" s="9"/>
      <c r="G99" s="9"/>
      <c r="H99" s="9">
        <v>0</v>
      </c>
    </row>
    <row r="101" spans="1:8" x14ac:dyDescent="0.3">
      <c r="A101" s="15" t="s">
        <v>119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79" fitToHeight="3" orientation="landscape" r:id="rId1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TF6NQPKX43ZY-91-2059</_dlc_DocId>
    <_dlc_DocIdUrl xmlns="b1e5bdc4-b57e-4af5-8c56-e26e352185e0">
      <Url>https://v11-sp.nifi.ru/nd/centre_mezshbudjet/_layouts/15/DocIdRedir.aspx?ID=TF6NQPKX43ZY-91-2059</Url>
      <Description>TF6NQPKX43ZY-91-2059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1367EA-FB89-4E5A-8142-12139742F357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b1e5bdc4-b57e-4af5-8c56-e26e352185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ACA051-7BA2-4730-807B-1054FE2F24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BA9EB3-5590-4930-BBE9-1B64214A09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2731C1-C3BA-4B27-A23B-3BD9DEA61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I и II этапы рейтинг</vt:lpstr>
      <vt:lpstr>I и II этапы итоги</vt:lpstr>
      <vt:lpstr>I этап итоги</vt:lpstr>
      <vt:lpstr>II этап итоги</vt:lpstr>
      <vt:lpstr>'I и II этапы итоги'!Заголовки_для_печати</vt:lpstr>
      <vt:lpstr>'I и II этапы рейтинг'!Заголовки_для_печати</vt:lpstr>
      <vt:lpstr>'I этап итоги'!Заголовки_для_печати</vt:lpstr>
      <vt:lpstr>'II этап итоги'!Заголовки_для_печати</vt:lpstr>
      <vt:lpstr>'I и II этапы итоги'!Область_печати</vt:lpstr>
      <vt:lpstr>'I и II этапы рейтинг'!Область_печати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mpak</dc:creator>
  <cp:lastModifiedBy>Nt</cp:lastModifiedBy>
  <cp:lastPrinted>2015-10-22T12:48:34Z</cp:lastPrinted>
  <dcterms:created xsi:type="dcterms:W3CDTF">2014-04-04T07:37:35Z</dcterms:created>
  <dcterms:modified xsi:type="dcterms:W3CDTF">2015-10-23T08:36:11Z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137392d9-3423-4044-9d89-c650df1f2349</vt:lpwstr>
  </property>
  <property fmtid="{D5CDD505-2E9C-101B-9397-08002B2CF9AE}" pid="3" name="ContentTypeId">
    <vt:lpwstr>0x010100226BE93D21C58145B82248EFB43F0C34</vt:lpwstr>
  </property>
</Properties>
</file>